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30" windowWidth="17400" windowHeight="4170" tabRatio="833"/>
  </bookViews>
  <sheets>
    <sheet name="총괄" sheetId="15" r:id="rId1"/>
    <sheet name="기린하수처리장" sheetId="28" r:id="rId2"/>
    <sheet name="2012. 1월" sheetId="1" r:id="rId3"/>
    <sheet name="2012. 2월" sheetId="29" r:id="rId4"/>
    <sheet name="2012. 3월" sheetId="30" r:id="rId5"/>
    <sheet name="2012. 4월" sheetId="31" r:id="rId6"/>
    <sheet name="2012. 5월" sheetId="33" r:id="rId7"/>
    <sheet name="2012. 6월" sheetId="34" r:id="rId8"/>
    <sheet name="2012. 7월" sheetId="35" r:id="rId9"/>
    <sheet name="2012. 8월" sheetId="36" r:id="rId10"/>
    <sheet name="2012. 9월" sheetId="37" r:id="rId11"/>
    <sheet name="2012. 10월" sheetId="38" r:id="rId12"/>
    <sheet name="2012. 11월" sheetId="39" r:id="rId13"/>
    <sheet name="2012. 12월" sheetId="40" r:id="rId14"/>
    <sheet name="Sheet1" sheetId="32" r:id="rId15"/>
  </sheets>
  <definedNames>
    <definedName name="_xlnm.Print_Area" localSheetId="7">'2012. 6월'!$A$1:$O$38</definedName>
    <definedName name="_xlnm.Print_Area" localSheetId="8">'2012. 7월'!$A$1:$O$38</definedName>
    <definedName name="_xlnm.Print_Area" localSheetId="10">'2012. 9월'!$A$1:$O$38</definedName>
  </definedNames>
  <calcPr calcId="125725"/>
</workbook>
</file>

<file path=xl/calcChain.xml><?xml version="1.0" encoding="utf-8"?>
<calcChain xmlns="http://schemas.openxmlformats.org/spreadsheetml/2006/main">
  <c r="O18" i="15"/>
  <c r="N18"/>
  <c r="M18"/>
  <c r="L18"/>
  <c r="K18"/>
  <c r="J18"/>
  <c r="I18"/>
  <c r="H18"/>
  <c r="G18"/>
  <c r="F18"/>
  <c r="E18"/>
  <c r="D18"/>
  <c r="C18"/>
  <c r="O17"/>
  <c r="N17"/>
  <c r="M17"/>
  <c r="L17"/>
  <c r="K17"/>
  <c r="J17"/>
  <c r="I17"/>
  <c r="H17"/>
  <c r="G17"/>
  <c r="F17"/>
  <c r="E17"/>
  <c r="D17"/>
  <c r="C17"/>
  <c r="O19"/>
  <c r="N19"/>
  <c r="M19"/>
  <c r="L19"/>
  <c r="K19"/>
  <c r="J19"/>
  <c r="I19"/>
  <c r="H19"/>
  <c r="G19"/>
  <c r="F19"/>
  <c r="E19"/>
  <c r="D19"/>
  <c r="C19"/>
  <c r="B19"/>
  <c r="O43" i="28"/>
  <c r="N43"/>
  <c r="M43"/>
  <c r="L43"/>
  <c r="K43"/>
  <c r="J43"/>
  <c r="I43"/>
  <c r="H43"/>
  <c r="G43"/>
  <c r="F43"/>
  <c r="E43"/>
  <c r="D43"/>
  <c r="O42"/>
  <c r="N42"/>
  <c r="M42"/>
  <c r="L42"/>
  <c r="K42"/>
  <c r="J42"/>
  <c r="I42"/>
  <c r="H42"/>
  <c r="G42"/>
  <c r="F42"/>
  <c r="E42"/>
  <c r="D42"/>
  <c r="O41"/>
  <c r="N41"/>
  <c r="M41"/>
  <c r="L41"/>
  <c r="K41"/>
  <c r="J41"/>
  <c r="I41"/>
  <c r="H41"/>
  <c r="G41"/>
  <c r="F41"/>
  <c r="E41"/>
  <c r="D41"/>
  <c r="O40"/>
  <c r="N40"/>
  <c r="M40"/>
  <c r="L40"/>
  <c r="K40"/>
  <c r="J40"/>
  <c r="I40"/>
  <c r="H40"/>
  <c r="G40"/>
  <c r="F40"/>
  <c r="E40"/>
  <c r="D40"/>
  <c r="O39"/>
  <c r="N39"/>
  <c r="M39"/>
  <c r="L39"/>
  <c r="K39"/>
  <c r="J39"/>
  <c r="I39"/>
  <c r="H39"/>
  <c r="G39"/>
  <c r="F39"/>
  <c r="E39"/>
  <c r="D39"/>
  <c r="O38"/>
  <c r="N38"/>
  <c r="M38"/>
  <c r="L38"/>
  <c r="K38"/>
  <c r="J38"/>
  <c r="I38"/>
  <c r="H38"/>
  <c r="G38"/>
  <c r="F38"/>
  <c r="E38"/>
  <c r="D38"/>
  <c r="O37"/>
  <c r="N37"/>
  <c r="M37"/>
  <c r="L37"/>
  <c r="K37"/>
  <c r="J37"/>
  <c r="I37"/>
  <c r="H37"/>
  <c r="G37"/>
  <c r="F37"/>
  <c r="E37"/>
  <c r="D37"/>
  <c r="O36"/>
  <c r="N36"/>
  <c r="M36"/>
  <c r="L36"/>
  <c r="K36"/>
  <c r="J36"/>
  <c r="I36"/>
  <c r="H36"/>
  <c r="G36"/>
  <c r="F36"/>
  <c r="E36"/>
  <c r="D36"/>
  <c r="O35"/>
  <c r="N35"/>
  <c r="M35"/>
  <c r="L35"/>
  <c r="K35"/>
  <c r="J35"/>
  <c r="I35"/>
  <c r="H35"/>
  <c r="G35"/>
  <c r="F35"/>
  <c r="E35"/>
  <c r="D35"/>
  <c r="O34"/>
  <c r="N34"/>
  <c r="M34"/>
  <c r="L34"/>
  <c r="K34"/>
  <c r="J34"/>
  <c r="I34"/>
  <c r="H34"/>
  <c r="G34"/>
  <c r="F34"/>
  <c r="E34"/>
  <c r="D34"/>
  <c r="O33"/>
  <c r="N33"/>
  <c r="M33"/>
  <c r="L33"/>
  <c r="K33"/>
  <c r="J33"/>
  <c r="I33"/>
  <c r="H33"/>
  <c r="G33"/>
  <c r="F33"/>
  <c r="E33"/>
  <c r="D33"/>
  <c r="O32"/>
  <c r="N32"/>
  <c r="M32"/>
  <c r="L32"/>
  <c r="K32"/>
  <c r="J32"/>
  <c r="I32"/>
  <c r="H32"/>
  <c r="G32"/>
  <c r="F32"/>
  <c r="E32"/>
  <c r="D32"/>
  <c r="O31"/>
  <c r="N31"/>
  <c r="M31"/>
  <c r="L31"/>
  <c r="K31"/>
  <c r="J31"/>
  <c r="I31"/>
  <c r="H31"/>
  <c r="G31"/>
  <c r="F31"/>
  <c r="E31"/>
  <c r="D31"/>
  <c r="O30"/>
  <c r="N30"/>
  <c r="M30"/>
  <c r="L30"/>
  <c r="K30"/>
  <c r="J30"/>
  <c r="I30"/>
  <c r="H30"/>
  <c r="G30"/>
  <c r="F30"/>
  <c r="E30"/>
  <c r="D30"/>
  <c r="O29"/>
  <c r="N29"/>
  <c r="M29"/>
  <c r="L29"/>
  <c r="K29"/>
  <c r="J29"/>
  <c r="I29"/>
  <c r="H29"/>
  <c r="G29"/>
  <c r="F29"/>
  <c r="E29"/>
  <c r="D29"/>
  <c r="O28"/>
  <c r="N28"/>
  <c r="M28"/>
  <c r="L28"/>
  <c r="K28"/>
  <c r="J28"/>
  <c r="I28"/>
  <c r="H28"/>
  <c r="G28"/>
  <c r="F28"/>
  <c r="E28"/>
  <c r="D28"/>
  <c r="O27"/>
  <c r="N27"/>
  <c r="M27"/>
  <c r="L27"/>
  <c r="K27"/>
  <c r="J27"/>
  <c r="I27"/>
  <c r="H27"/>
  <c r="G27"/>
  <c r="F27"/>
  <c r="E27"/>
  <c r="D27"/>
  <c r="O26"/>
  <c r="N26"/>
  <c r="M26"/>
  <c r="L26"/>
  <c r="K26"/>
  <c r="J26"/>
  <c r="I26"/>
  <c r="H26"/>
  <c r="G26"/>
  <c r="F26"/>
  <c r="E26"/>
  <c r="D26"/>
  <c r="O25"/>
  <c r="N25"/>
  <c r="M25"/>
  <c r="L25"/>
  <c r="K25"/>
  <c r="J25"/>
  <c r="I25"/>
  <c r="H25"/>
  <c r="G25"/>
  <c r="F25"/>
  <c r="E25"/>
  <c r="D25"/>
  <c r="O24"/>
  <c r="N24"/>
  <c r="M24"/>
  <c r="L24"/>
  <c r="K24"/>
  <c r="J24"/>
  <c r="I24"/>
  <c r="H24"/>
  <c r="G24"/>
  <c r="F24"/>
  <c r="E24"/>
  <c r="D24"/>
  <c r="O23"/>
  <c r="N23"/>
  <c r="M23"/>
  <c r="L23"/>
  <c r="K23"/>
  <c r="J23"/>
  <c r="I23"/>
  <c r="H23"/>
  <c r="G23"/>
  <c r="F23"/>
  <c r="E23"/>
  <c r="D23"/>
  <c r="O22"/>
  <c r="N22"/>
  <c r="M22"/>
  <c r="L22"/>
  <c r="K22"/>
  <c r="J22"/>
  <c r="I22"/>
  <c r="H22"/>
  <c r="G22"/>
  <c r="F22"/>
  <c r="E22"/>
  <c r="D22"/>
  <c r="O21"/>
  <c r="N21"/>
  <c r="M21"/>
  <c r="L21"/>
  <c r="K21"/>
  <c r="J21"/>
  <c r="I21"/>
  <c r="H21"/>
  <c r="G21"/>
  <c r="F21"/>
  <c r="E21"/>
  <c r="D21"/>
  <c r="O20"/>
  <c r="N20"/>
  <c r="M20"/>
  <c r="L20"/>
  <c r="K20"/>
  <c r="J20"/>
  <c r="I20"/>
  <c r="H20"/>
  <c r="G20"/>
  <c r="F20"/>
  <c r="E20"/>
  <c r="D20"/>
  <c r="O19"/>
  <c r="N19"/>
  <c r="M19"/>
  <c r="L19"/>
  <c r="K19"/>
  <c r="J19"/>
  <c r="I19"/>
  <c r="H19"/>
  <c r="G19"/>
  <c r="F19"/>
  <c r="E19"/>
  <c r="D19"/>
  <c r="O18"/>
  <c r="N18"/>
  <c r="M18"/>
  <c r="L18"/>
  <c r="K18"/>
  <c r="J18"/>
  <c r="I18"/>
  <c r="H18"/>
  <c r="G18"/>
  <c r="F18"/>
  <c r="E18"/>
  <c r="D18"/>
  <c r="O17"/>
  <c r="N17"/>
  <c r="M17"/>
  <c r="L17"/>
  <c r="K17"/>
  <c r="J17"/>
  <c r="I17"/>
  <c r="H17"/>
  <c r="G17"/>
  <c r="F17"/>
  <c r="E17"/>
  <c r="D17"/>
  <c r="O16"/>
  <c r="N16"/>
  <c r="M16"/>
  <c r="L16"/>
  <c r="K16"/>
  <c r="J16"/>
  <c r="I16"/>
  <c r="H16"/>
  <c r="G16"/>
  <c r="F16"/>
  <c r="E16"/>
  <c r="D16"/>
  <c r="O15"/>
  <c r="N15"/>
  <c r="M15"/>
  <c r="L15"/>
  <c r="K15"/>
  <c r="J15"/>
  <c r="I15"/>
  <c r="H15"/>
  <c r="G15"/>
  <c r="F15"/>
  <c r="E15"/>
  <c r="D15"/>
  <c r="O14"/>
  <c r="N14"/>
  <c r="M14"/>
  <c r="L14"/>
  <c r="K14"/>
  <c r="J14"/>
  <c r="I14"/>
  <c r="H14"/>
  <c r="G14"/>
  <c r="F14"/>
  <c r="E14"/>
  <c r="D14"/>
  <c r="O13"/>
  <c r="N13"/>
  <c r="M13"/>
  <c r="L13"/>
  <c r="K13"/>
  <c r="J13"/>
  <c r="I13"/>
  <c r="H13"/>
  <c r="G13"/>
  <c r="F13"/>
  <c r="E13"/>
  <c r="D13"/>
  <c r="O12"/>
  <c r="N12"/>
  <c r="M12"/>
  <c r="L12"/>
  <c r="K12"/>
  <c r="J12"/>
  <c r="I12"/>
  <c r="H12"/>
  <c r="G12"/>
  <c r="F12"/>
  <c r="E12"/>
  <c r="D12"/>
  <c r="O11"/>
  <c r="N11"/>
  <c r="M11"/>
  <c r="L11"/>
  <c r="K11"/>
  <c r="J11"/>
  <c r="I11"/>
  <c r="H11"/>
  <c r="G11"/>
  <c r="F11"/>
  <c r="E11"/>
  <c r="D11"/>
  <c r="O10"/>
  <c r="N10"/>
  <c r="M10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O8"/>
  <c r="N8"/>
  <c r="M8"/>
  <c r="L8"/>
  <c r="K8"/>
  <c r="J8"/>
  <c r="I8"/>
  <c r="H8"/>
  <c r="G8"/>
  <c r="F8"/>
  <c r="E8"/>
  <c r="D8"/>
  <c r="C42"/>
  <c r="C39"/>
  <c r="C36"/>
  <c r="C33"/>
  <c r="C30"/>
  <c r="C27"/>
  <c r="C24"/>
  <c r="C21"/>
  <c r="C18"/>
  <c r="C15"/>
  <c r="C12"/>
  <c r="C9"/>
  <c r="P5"/>
  <c r="P6"/>
  <c r="P7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C43"/>
  <c r="C41"/>
  <c r="C40"/>
  <c r="C38"/>
  <c r="C37"/>
  <c r="C35"/>
  <c r="C34"/>
  <c r="C32"/>
  <c r="C31"/>
  <c r="C29"/>
  <c r="C28"/>
  <c r="C26"/>
  <c r="C25"/>
  <c r="C23"/>
  <c r="C22"/>
  <c r="C20"/>
  <c r="C19"/>
  <c r="C17"/>
  <c r="C16"/>
  <c r="C14"/>
  <c r="C13"/>
  <c r="C11"/>
  <c r="C10"/>
  <c r="C8"/>
  <c r="C14" i="32"/>
  <c r="B14"/>
  <c r="C13"/>
  <c r="C12"/>
  <c r="C11"/>
  <c r="C10"/>
  <c r="C9"/>
  <c r="C8"/>
  <c r="C7"/>
  <c r="C6"/>
  <c r="C5"/>
  <c r="C4"/>
  <c r="C3"/>
  <c r="B13"/>
  <c r="B12"/>
  <c r="B11"/>
  <c r="B10"/>
  <c r="B9"/>
  <c r="B8"/>
  <c r="B7"/>
  <c r="B6"/>
  <c r="B5"/>
  <c r="B4"/>
  <c r="B3"/>
  <c r="C2"/>
  <c r="B2"/>
  <c r="O7" i="28"/>
  <c r="N7"/>
  <c r="M7"/>
  <c r="L7"/>
  <c r="K7"/>
  <c r="J7"/>
  <c r="I7"/>
  <c r="H7"/>
  <c r="G7"/>
  <c r="F7"/>
  <c r="E7"/>
  <c r="D7"/>
  <c r="C7"/>
  <c r="B17" i="15" s="1"/>
  <c r="O6" i="28"/>
  <c r="N6"/>
  <c r="M6"/>
  <c r="L6"/>
  <c r="K6"/>
  <c r="J6"/>
  <c r="I6"/>
  <c r="H6"/>
  <c r="G6"/>
  <c r="F6"/>
  <c r="E6"/>
  <c r="D6"/>
  <c r="C6"/>
  <c r="B18" i="15" s="1"/>
  <c r="O5" i="28"/>
  <c r="N5"/>
  <c r="M5"/>
  <c r="L5"/>
  <c r="K5"/>
  <c r="J5"/>
  <c r="I5"/>
  <c r="H5"/>
  <c r="G5"/>
  <c r="F5"/>
  <c r="E5"/>
  <c r="D5"/>
  <c r="C5"/>
  <c r="N35" i="40" l="1"/>
  <c r="M35"/>
  <c r="L35"/>
  <c r="K35"/>
  <c r="J35"/>
  <c r="I35"/>
  <c r="H35"/>
  <c r="G35"/>
  <c r="F35"/>
  <c r="E35"/>
  <c r="D35"/>
  <c r="C35"/>
  <c r="B35"/>
  <c r="N35" i="39"/>
  <c r="M35"/>
  <c r="L35"/>
  <c r="K35"/>
  <c r="J35"/>
  <c r="I35"/>
  <c r="H35"/>
  <c r="G35"/>
  <c r="F35"/>
  <c r="E35"/>
  <c r="D35"/>
  <c r="C35"/>
  <c r="B35"/>
  <c r="N35" i="38"/>
  <c r="M35"/>
  <c r="L35"/>
  <c r="K35"/>
  <c r="J35"/>
  <c r="I35"/>
  <c r="H35"/>
  <c r="G35"/>
  <c r="F35"/>
  <c r="E35"/>
  <c r="D35"/>
  <c r="C35"/>
  <c r="B35"/>
  <c r="N35" i="37"/>
  <c r="M35"/>
  <c r="L35"/>
  <c r="K35"/>
  <c r="J35"/>
  <c r="I35"/>
  <c r="H35"/>
  <c r="G35"/>
  <c r="F35"/>
  <c r="E35"/>
  <c r="D35"/>
  <c r="C35"/>
  <c r="B35"/>
  <c r="N35" i="36"/>
  <c r="M35"/>
  <c r="L35"/>
  <c r="K35"/>
  <c r="J35"/>
  <c r="I35"/>
  <c r="H35"/>
  <c r="G35"/>
  <c r="F35"/>
  <c r="E35"/>
  <c r="D35"/>
  <c r="C35"/>
  <c r="B35"/>
  <c r="N35" i="35"/>
  <c r="M35"/>
  <c r="L35"/>
  <c r="K35"/>
  <c r="J35"/>
  <c r="I35"/>
  <c r="H35"/>
  <c r="G35"/>
  <c r="F35"/>
  <c r="E35"/>
  <c r="D35"/>
  <c r="C35"/>
  <c r="B35"/>
  <c r="N35" i="34"/>
  <c r="M35"/>
  <c r="L35"/>
  <c r="K35"/>
  <c r="J35"/>
  <c r="I35"/>
  <c r="H35"/>
  <c r="G35"/>
  <c r="F35"/>
  <c r="E35"/>
  <c r="D35"/>
  <c r="C35"/>
  <c r="B35"/>
  <c r="N35" i="33"/>
  <c r="M35"/>
  <c r="L35"/>
  <c r="K35"/>
  <c r="J35"/>
  <c r="I35"/>
  <c r="H35"/>
  <c r="G35"/>
  <c r="F35"/>
  <c r="E35"/>
  <c r="D35"/>
  <c r="C35"/>
  <c r="B35"/>
  <c r="N35" i="31"/>
  <c r="M35"/>
  <c r="L35"/>
  <c r="K35"/>
  <c r="J35"/>
  <c r="I35"/>
  <c r="H35"/>
  <c r="G35"/>
  <c r="F35"/>
  <c r="E35"/>
  <c r="D35"/>
  <c r="C35"/>
  <c r="B35"/>
  <c r="N35" i="30"/>
  <c r="M35"/>
  <c r="L35"/>
  <c r="K35"/>
  <c r="J35"/>
  <c r="I35"/>
  <c r="H35"/>
  <c r="G35"/>
  <c r="F35"/>
  <c r="E35"/>
  <c r="D35"/>
  <c r="C35"/>
  <c r="B35"/>
  <c r="N35" i="29"/>
  <c r="M35"/>
  <c r="L35"/>
  <c r="K35"/>
  <c r="J35"/>
  <c r="I35"/>
  <c r="H35"/>
  <c r="G35"/>
  <c r="F35"/>
  <c r="E35"/>
  <c r="D35"/>
  <c r="C35"/>
  <c r="B35"/>
  <c r="N38" i="40"/>
  <c r="N16" i="15" s="1"/>
  <c r="M38" i="40"/>
  <c r="M16" i="15" s="1"/>
  <c r="L38" i="40"/>
  <c r="L16" i="15" s="1"/>
  <c r="K38" i="40"/>
  <c r="K16" i="15" s="1"/>
  <c r="J38" i="40"/>
  <c r="J16" i="15" s="1"/>
  <c r="I38" i="40"/>
  <c r="I16" i="15" s="1"/>
  <c r="H38" i="40"/>
  <c r="H16" i="15" s="1"/>
  <c r="G38" i="40"/>
  <c r="G16" i="15" s="1"/>
  <c r="F38" i="40"/>
  <c r="F16" i="15" s="1"/>
  <c r="E38" i="40"/>
  <c r="E16" i="15" s="1"/>
  <c r="D38" i="40"/>
  <c r="D16" i="15" s="1"/>
  <c r="C38" i="40"/>
  <c r="C16" i="15" s="1"/>
  <c r="B38" i="40"/>
  <c r="B16" i="15" s="1"/>
  <c r="N38" i="39"/>
  <c r="N15" i="15" s="1"/>
  <c r="M38" i="39"/>
  <c r="M15" i="15" s="1"/>
  <c r="L38" i="39"/>
  <c r="L15" i="15" s="1"/>
  <c r="K38" i="39"/>
  <c r="K15" i="15" s="1"/>
  <c r="J38" i="39"/>
  <c r="J15" i="15" s="1"/>
  <c r="I38" i="39"/>
  <c r="I15" i="15" s="1"/>
  <c r="H38" i="39"/>
  <c r="H15" i="15" s="1"/>
  <c r="G38" i="39"/>
  <c r="G15" i="15" s="1"/>
  <c r="F38" i="39"/>
  <c r="F15" i="15" s="1"/>
  <c r="E38" i="39"/>
  <c r="E15" i="15" s="1"/>
  <c r="D38" i="39"/>
  <c r="D15" i="15" s="1"/>
  <c r="C38" i="39"/>
  <c r="C15" i="15" s="1"/>
  <c r="B38" i="39"/>
  <c r="B15" i="15" s="1"/>
  <c r="N38" i="38"/>
  <c r="M38"/>
  <c r="L38"/>
  <c r="K38"/>
  <c r="J38"/>
  <c r="I38"/>
  <c r="H38"/>
  <c r="G38"/>
  <c r="F38"/>
  <c r="E38"/>
  <c r="D38"/>
  <c r="C38"/>
  <c r="B38"/>
  <c r="N38" i="37"/>
  <c r="M38"/>
  <c r="L38"/>
  <c r="K38"/>
  <c r="J38"/>
  <c r="I38"/>
  <c r="H38"/>
  <c r="G38"/>
  <c r="F38"/>
  <c r="E38"/>
  <c r="D38"/>
  <c r="C38"/>
  <c r="B38"/>
  <c r="N38" i="36"/>
  <c r="M38"/>
  <c r="L38"/>
  <c r="K38"/>
  <c r="J38"/>
  <c r="I38"/>
  <c r="H38"/>
  <c r="G38"/>
  <c r="F38"/>
  <c r="E38"/>
  <c r="D38"/>
  <c r="C38"/>
  <c r="B38"/>
  <c r="N38" i="35"/>
  <c r="M38"/>
  <c r="L38"/>
  <c r="K38"/>
  <c r="J38"/>
  <c r="I38"/>
  <c r="H38"/>
  <c r="G38"/>
  <c r="F38"/>
  <c r="E38"/>
  <c r="D38"/>
  <c r="C38"/>
  <c r="B38"/>
  <c r="N38" i="34"/>
  <c r="M38"/>
  <c r="L38"/>
  <c r="K38"/>
  <c r="J38"/>
  <c r="I38"/>
  <c r="H38"/>
  <c r="G38"/>
  <c r="F38"/>
  <c r="E38"/>
  <c r="D38"/>
  <c r="C38"/>
  <c r="B38"/>
  <c r="N38" i="33"/>
  <c r="M38"/>
  <c r="L38"/>
  <c r="K38"/>
  <c r="J38"/>
  <c r="I38"/>
  <c r="H38"/>
  <c r="G38"/>
  <c r="F38"/>
  <c r="E38"/>
  <c r="D38"/>
  <c r="C38"/>
  <c r="B38"/>
  <c r="N38" i="31"/>
  <c r="M38"/>
  <c r="L38"/>
  <c r="K38"/>
  <c r="J38"/>
  <c r="I38"/>
  <c r="H38"/>
  <c r="G38"/>
  <c r="F38"/>
  <c r="E38"/>
  <c r="D38"/>
  <c r="C38"/>
  <c r="B38"/>
  <c r="N38" i="30"/>
  <c r="M38"/>
  <c r="L38"/>
  <c r="K38"/>
  <c r="J38"/>
  <c r="I38"/>
  <c r="H38"/>
  <c r="G38"/>
  <c r="F38"/>
  <c r="E38"/>
  <c r="D38"/>
  <c r="C38"/>
  <c r="B38"/>
  <c r="N38" i="29"/>
  <c r="M38"/>
  <c r="L38"/>
  <c r="K38"/>
  <c r="J38"/>
  <c r="I38"/>
  <c r="H38"/>
  <c r="G38"/>
  <c r="F38"/>
  <c r="E38"/>
  <c r="D38"/>
  <c r="C38"/>
  <c r="B38"/>
  <c r="H38" i="1"/>
  <c r="C38"/>
  <c r="D38"/>
  <c r="E38"/>
  <c r="F38"/>
  <c r="G38"/>
  <c r="I38"/>
  <c r="J38"/>
  <c r="K38"/>
  <c r="L38"/>
  <c r="M38"/>
  <c r="N38"/>
  <c r="C6" i="15"/>
  <c r="D6"/>
  <c r="E6"/>
  <c r="F6"/>
  <c r="G6"/>
  <c r="H6"/>
  <c r="I6"/>
  <c r="J6"/>
  <c r="K6"/>
  <c r="L6"/>
  <c r="M6"/>
  <c r="N6"/>
  <c r="O6"/>
  <c r="C7"/>
  <c r="D7"/>
  <c r="E7"/>
  <c r="F7"/>
  <c r="G7"/>
  <c r="H7"/>
  <c r="I7"/>
  <c r="J7"/>
  <c r="K7"/>
  <c r="L7"/>
  <c r="M7"/>
  <c r="N7"/>
  <c r="O7"/>
  <c r="C8"/>
  <c r="D8"/>
  <c r="E8"/>
  <c r="F8"/>
  <c r="G8"/>
  <c r="H8"/>
  <c r="I8"/>
  <c r="J8"/>
  <c r="K8"/>
  <c r="L8"/>
  <c r="M8"/>
  <c r="N8"/>
  <c r="O8"/>
  <c r="C9"/>
  <c r="D9"/>
  <c r="E9"/>
  <c r="F9"/>
  <c r="G9"/>
  <c r="H9"/>
  <c r="I9"/>
  <c r="J9"/>
  <c r="K9"/>
  <c r="L9"/>
  <c r="M9"/>
  <c r="N9"/>
  <c r="O9"/>
  <c r="C10"/>
  <c r="D10"/>
  <c r="E10"/>
  <c r="F10"/>
  <c r="G10"/>
  <c r="H10"/>
  <c r="I10"/>
  <c r="J10"/>
  <c r="K10"/>
  <c r="L10"/>
  <c r="M10"/>
  <c r="N10"/>
  <c r="O10"/>
  <c r="C11"/>
  <c r="D11"/>
  <c r="E11"/>
  <c r="F11"/>
  <c r="G11"/>
  <c r="H11"/>
  <c r="I11"/>
  <c r="J11"/>
  <c r="K11"/>
  <c r="L11"/>
  <c r="M11"/>
  <c r="N11"/>
  <c r="O11"/>
  <c r="C12"/>
  <c r="D12"/>
  <c r="E12"/>
  <c r="F12"/>
  <c r="G12"/>
  <c r="H12"/>
  <c r="I12"/>
  <c r="J12"/>
  <c r="K12"/>
  <c r="L12"/>
  <c r="M12"/>
  <c r="N12"/>
  <c r="O12"/>
  <c r="C13"/>
  <c r="D13"/>
  <c r="E13"/>
  <c r="F13"/>
  <c r="G13"/>
  <c r="H13"/>
  <c r="I13"/>
  <c r="J13"/>
  <c r="K13"/>
  <c r="L13"/>
  <c r="M13"/>
  <c r="N13"/>
  <c r="O13"/>
  <c r="C14"/>
  <c r="D14"/>
  <c r="E14"/>
  <c r="F14"/>
  <c r="G14"/>
  <c r="H14"/>
  <c r="I14"/>
  <c r="J14"/>
  <c r="K14"/>
  <c r="L14"/>
  <c r="M14"/>
  <c r="N14"/>
  <c r="O14"/>
  <c r="O15"/>
  <c r="O16"/>
  <c r="B14"/>
  <c r="B13"/>
  <c r="B12"/>
  <c r="B11"/>
  <c r="B10"/>
  <c r="B9"/>
  <c r="B8"/>
  <c r="B7"/>
  <c r="B6"/>
  <c r="N37" i="40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39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38" l="1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37" l="1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36" l="1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35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34" l="1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33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31" l="1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30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N37" i="29" l="1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F36"/>
  <c r="E36"/>
  <c r="D36"/>
  <c r="C36"/>
  <c r="B36"/>
  <c r="J26" i="15"/>
  <c r="B35" i="1"/>
  <c r="C35"/>
  <c r="D35"/>
  <c r="E35"/>
  <c r="F35"/>
  <c r="G35"/>
  <c r="H35"/>
  <c r="I35"/>
  <c r="J35"/>
  <c r="K35"/>
  <c r="L35"/>
  <c r="M35"/>
  <c r="N35"/>
  <c r="B36"/>
  <c r="C36"/>
  <c r="D36"/>
  <c r="E36"/>
  <c r="F36"/>
  <c r="G36"/>
  <c r="H36"/>
  <c r="I36"/>
  <c r="J36"/>
  <c r="K36"/>
  <c r="L36"/>
  <c r="M36"/>
  <c r="N36"/>
  <c r="B37"/>
  <c r="C37"/>
  <c r="D37"/>
  <c r="E37"/>
  <c r="F37"/>
  <c r="G37"/>
  <c r="H37"/>
  <c r="I37"/>
  <c r="J37"/>
  <c r="K37"/>
  <c r="L37"/>
  <c r="M37"/>
  <c r="N37"/>
  <c r="B38"/>
  <c r="B5" i="15" s="1"/>
  <c r="C5"/>
  <c r="D5"/>
  <c r="E5"/>
  <c r="F5"/>
  <c r="G5"/>
  <c r="H5"/>
  <c r="I5"/>
  <c r="J5"/>
  <c r="K5"/>
  <c r="L5"/>
  <c r="M5"/>
  <c r="N5"/>
  <c r="O5"/>
  <c r="B26"/>
  <c r="N26"/>
  <c r="L26"/>
  <c r="K26"/>
  <c r="M26"/>
  <c r="C26"/>
  <c r="H26"/>
  <c r="F26"/>
  <c r="D26"/>
  <c r="G26"/>
  <c r="E26"/>
  <c r="J24"/>
  <c r="B24"/>
  <c r="M25"/>
  <c r="F25"/>
  <c r="J25"/>
  <c r="C25"/>
  <c r="G25"/>
  <c r="L24"/>
  <c r="E25"/>
  <c r="J28"/>
  <c r="N25"/>
  <c r="K25"/>
  <c r="I25"/>
  <c r="F28"/>
  <c r="N28"/>
  <c r="B25"/>
  <c r="G24"/>
  <c r="G28"/>
  <c r="I24"/>
  <c r="I28"/>
  <c r="E24"/>
  <c r="E28"/>
  <c r="M24"/>
  <c r="M28"/>
  <c r="L25"/>
  <c r="H25"/>
  <c r="D25"/>
  <c r="C28"/>
  <c r="C24"/>
  <c r="K28"/>
  <c r="K24"/>
  <c r="L28" l="1"/>
  <c r="D24"/>
  <c r="N24"/>
  <c r="F24"/>
  <c r="D28"/>
  <c r="H28"/>
  <c r="B28"/>
  <c r="H24"/>
</calcChain>
</file>

<file path=xl/sharedStrings.xml><?xml version="1.0" encoding="utf-8"?>
<sst xmlns="http://schemas.openxmlformats.org/spreadsheetml/2006/main" count="801" uniqueCount="90">
  <si>
    <t>대장균군수
(개/㎖)</t>
    <phoneticPr fontId="2" type="noConversion"/>
  </si>
  <si>
    <t>유입수질(㎎/ℓ)</t>
    <phoneticPr fontId="2" type="noConversion"/>
  </si>
  <si>
    <t>최소</t>
    <phoneticPr fontId="2" type="noConversion"/>
  </si>
  <si>
    <t>최대</t>
    <phoneticPr fontId="2" type="noConversion"/>
  </si>
  <si>
    <t>평균</t>
    <phoneticPr fontId="2" type="noConversion"/>
  </si>
  <si>
    <t>방류수질(㎎/ℓ)</t>
    <phoneticPr fontId="2" type="noConversion"/>
  </si>
  <si>
    <t>BOD</t>
    <phoneticPr fontId="2" type="noConversion"/>
  </si>
  <si>
    <t>COD</t>
    <phoneticPr fontId="2" type="noConversion"/>
  </si>
  <si>
    <t>SS</t>
    <phoneticPr fontId="2" type="noConversion"/>
  </si>
  <si>
    <t>T-N</t>
    <phoneticPr fontId="2" type="noConversion"/>
  </si>
  <si>
    <t>T-P</t>
    <phoneticPr fontId="2" type="noConversion"/>
  </si>
  <si>
    <t>유입수량
(톤/일)</t>
    <phoneticPr fontId="2" type="noConversion"/>
  </si>
  <si>
    <t>월별</t>
    <phoneticPr fontId="2" type="noConversion"/>
  </si>
  <si>
    <t>방류수량
(톤/일)</t>
    <phoneticPr fontId="2" type="noConversion"/>
  </si>
  <si>
    <t>방류수질(㎎/ℓ)</t>
    <phoneticPr fontId="2" type="noConversion"/>
  </si>
  <si>
    <t>BOD</t>
    <phoneticPr fontId="2" type="noConversion"/>
  </si>
  <si>
    <t>COD</t>
    <phoneticPr fontId="2" type="noConversion"/>
  </si>
  <si>
    <t>SS</t>
    <phoneticPr fontId="2" type="noConversion"/>
  </si>
  <si>
    <t>T-N</t>
    <phoneticPr fontId="2" type="noConversion"/>
  </si>
  <si>
    <t>T-P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</si>
  <si>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</si>
  <si>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</si>
  <si>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</si>
  <si>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</si>
  <si>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</si>
  <si>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</si>
  <si>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</si>
  <si>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</si>
  <si>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</si>
  <si>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</si>
  <si>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</si>
  <si>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년최소</t>
    <phoneticPr fontId="2" type="noConversion"/>
  </si>
  <si>
    <t>년최대</t>
    <phoneticPr fontId="2" type="noConversion"/>
  </si>
  <si>
    <t>년평균</t>
    <phoneticPr fontId="2" type="noConversion"/>
  </si>
  <si>
    <t>일자별
1월</t>
    <phoneticPr fontId="2" type="noConversion"/>
  </si>
  <si>
    <t>합계</t>
    <phoneticPr fontId="2" type="noConversion"/>
  </si>
  <si>
    <t>&lt;30</t>
    <phoneticPr fontId="2" type="noConversion"/>
  </si>
  <si>
    <t>□ 공공하수처리시설 수질측정결과</t>
    <phoneticPr fontId="2" type="noConversion"/>
  </si>
  <si>
    <t>구  분</t>
    <phoneticPr fontId="2" type="noConversion"/>
  </si>
  <si>
    <t>유입수질(㎎/ℓ, 개/mL)</t>
    <phoneticPr fontId="2" type="noConversion"/>
  </si>
  <si>
    <t>방류       수량
(톤/일)</t>
    <phoneticPr fontId="2" type="noConversion"/>
  </si>
  <si>
    <t>대장균    군수
(개/㎖)</t>
    <phoneticPr fontId="2" type="noConversion"/>
  </si>
  <si>
    <t>연간</t>
    <phoneticPr fontId="2" type="noConversion"/>
  </si>
  <si>
    <t>최고</t>
    <phoneticPr fontId="2" type="noConversion"/>
  </si>
  <si>
    <t>최저</t>
    <phoneticPr fontId="2" type="noConversion"/>
  </si>
  <si>
    <t>1월</t>
    <phoneticPr fontId="2" type="noConversion"/>
  </si>
  <si>
    <t>기린하수처리장</t>
    <phoneticPr fontId="2" type="noConversion"/>
  </si>
  <si>
    <t xml:space="preserve"> 기린 공공하수 처리장 자체 수질분석 결과 (1월분)</t>
    <phoneticPr fontId="2" type="noConversion"/>
  </si>
  <si>
    <t>대장균    군수
(개/㎖)</t>
    <phoneticPr fontId="2" type="noConversion"/>
  </si>
  <si>
    <t>유입 
수량
(㎥/일)</t>
    <phoneticPr fontId="2" type="noConversion"/>
  </si>
  <si>
    <t xml:space="preserve"> 기린 공공하수 처리장 자체 수질분석 결과 (2월분)</t>
    <phoneticPr fontId="2" type="noConversion"/>
  </si>
  <si>
    <t xml:space="preserve"> 기린 공공하수 처리장 자체 수질분석 결과 (3월분)</t>
    <phoneticPr fontId="2" type="noConversion"/>
  </si>
  <si>
    <t xml:space="preserve"> 기린 공공하수 처리장 자체 수질분석 결과 (4월분)</t>
    <phoneticPr fontId="2" type="noConversion"/>
  </si>
  <si>
    <t xml:space="preserve"> 기린 공공하수 처리장 자체 수질분석 결과 (5월분)</t>
    <phoneticPr fontId="2" type="noConversion"/>
  </si>
  <si>
    <t xml:space="preserve"> 기린 공공하수 처리장 자체 수질분석 결과 (6월분)</t>
    <phoneticPr fontId="2" type="noConversion"/>
  </si>
  <si>
    <t xml:space="preserve"> 기린 공공하수 처리장 자체 수질분석 결과 (7월분)</t>
    <phoneticPr fontId="2" type="noConversion"/>
  </si>
  <si>
    <t xml:space="preserve"> 기린 공공하수 처리장 자체 수질분석 결과 (8월분)</t>
    <phoneticPr fontId="2" type="noConversion"/>
  </si>
  <si>
    <t xml:space="preserve"> 기린 공공하수 처리장 자체 수질분석 결과 (9월분)</t>
    <phoneticPr fontId="2" type="noConversion"/>
  </si>
  <si>
    <t xml:space="preserve"> 기린 공공하수 처리장 자체 수질분석 결과 (10월분)</t>
    <phoneticPr fontId="2" type="noConversion"/>
  </si>
  <si>
    <t xml:space="preserve"> 기린 공공하수 처리장 자체 수질분석 결과 (11월분)</t>
    <phoneticPr fontId="2" type="noConversion"/>
  </si>
  <si>
    <t xml:space="preserve"> 기린 공공하수 처리장 자체 수질분석 결과 (12월분)</t>
    <phoneticPr fontId="2" type="noConversion"/>
  </si>
  <si>
    <t>일자별
12월</t>
    <phoneticPr fontId="2" type="noConversion"/>
  </si>
  <si>
    <t>일자별
11월</t>
    <phoneticPr fontId="2" type="noConversion"/>
  </si>
  <si>
    <t>일자별
10월</t>
    <phoneticPr fontId="2" type="noConversion"/>
  </si>
  <si>
    <t>일자별
9월</t>
    <phoneticPr fontId="2" type="noConversion"/>
  </si>
  <si>
    <t>일자별
8월</t>
    <phoneticPr fontId="2" type="noConversion"/>
  </si>
  <si>
    <t>일자별
7월</t>
    <phoneticPr fontId="2" type="noConversion"/>
  </si>
  <si>
    <t>일자별
6월</t>
    <phoneticPr fontId="2" type="noConversion"/>
  </si>
  <si>
    <t>일자별
5월</t>
    <phoneticPr fontId="2" type="noConversion"/>
  </si>
  <si>
    <t>일자별
4월</t>
    <phoneticPr fontId="2" type="noConversion"/>
  </si>
  <si>
    <t>일자별
3월</t>
    <phoneticPr fontId="2" type="noConversion"/>
  </si>
  <si>
    <t>일자별
2월</t>
    <phoneticPr fontId="2" type="noConversion"/>
  </si>
  <si>
    <t>2012년 기린하수종말처리장 수질분석 결과</t>
    <phoneticPr fontId="2" type="noConversion"/>
  </si>
  <si>
    <t>2012. 1월</t>
    <phoneticPr fontId="2" type="noConversion"/>
  </si>
  <si>
    <t>유입유량</t>
    <phoneticPr fontId="2" type="noConversion"/>
  </si>
  <si>
    <t>방류유량</t>
    <phoneticPr fontId="2" type="noConversion"/>
  </si>
  <si>
    <t>1월</t>
    <phoneticPr fontId="2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</si>
  <si>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</si>
  <si>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</si>
  <si>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</si>
  <si>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</si>
  <si>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</si>
  <si>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</si>
  <si>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</si>
  <si>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</si>
  <si>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</si>
  <si>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</si>
  <si>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</si>
  <si>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합계</t>
    <phoneticPr fontId="2" type="noConversion"/>
  </si>
  <si>
    <t>일시적 오염물질 유입</t>
    <phoneticPr fontId="2" type="noConversion"/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</si>
</sst>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176" formatCode="#,##0_ "/>
    <numFmt numFmtId="177" formatCode="0.0_ "/>
    <numFmt numFmtId="178" formatCode="0.000_ "/>
    <numFmt numFmtId="179" formatCode="0.0_);[Red]\(0.0\)"/>
    <numFmt numFmtId="180" formatCode="#,##0.000_ "/>
    <numFmt numFmtId="181" formatCode="#,##0.0_ "/>
    <numFmt numFmtId="182" formatCode="0.000_);[Red]\(0.000\)"/>
    <numFmt numFmtId="183" formatCode="#,##0_);[Red]\(#,##0\)"/>
    <numFmt numFmtId="184" formatCode="0.000;_ 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b/>
      <sz val="9"/>
      <name val="돋움"/>
      <family val="3"/>
      <charset val="129"/>
    </font>
    <font>
      <sz val="9"/>
      <name val="돋움"/>
      <family val="3"/>
      <charset val="129"/>
    </font>
    <font>
      <sz val="24"/>
      <name val="돋움"/>
      <family val="3"/>
      <charset val="129"/>
    </font>
    <font>
      <sz val="10"/>
      <color indexed="9"/>
      <name val="돋움"/>
      <family val="3"/>
      <charset val="129"/>
    </font>
    <font>
      <b/>
      <sz val="14"/>
      <name val="돋움"/>
      <family val="3"/>
      <charset val="129"/>
    </font>
    <font>
      <b/>
      <sz val="16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color indexed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81" fontId="8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3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182" fontId="3" fillId="0" borderId="1" xfId="2" applyNumberFormat="1" applyFont="1" applyBorder="1" applyAlignment="1">
      <alignment horizontal="center" vertical="center"/>
    </xf>
    <xf numFmtId="177" fontId="3" fillId="0" borderId="1" xfId="2" applyNumberFormat="1" applyFont="1" applyBorder="1" applyAlignment="1">
      <alignment horizontal="center" vertical="center"/>
    </xf>
    <xf numFmtId="178" fontId="3" fillId="0" borderId="1" xfId="2" applyNumberFormat="1" applyFont="1" applyBorder="1" applyAlignment="1">
      <alignment horizontal="center" vertical="center"/>
    </xf>
    <xf numFmtId="183" fontId="3" fillId="0" borderId="1" xfId="4" applyNumberFormat="1" applyFont="1" applyBorder="1" applyAlignment="1">
      <alignment horizontal="center" vertical="center"/>
    </xf>
    <xf numFmtId="179" fontId="3" fillId="0" borderId="1" xfId="4" applyNumberFormat="1" applyFont="1" applyBorder="1" applyAlignment="1">
      <alignment horizontal="center" vertical="center"/>
    </xf>
    <xf numFmtId="182" fontId="3" fillId="0" borderId="1" xfId="4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81" fontId="3" fillId="0" borderId="3" xfId="0" applyNumberFormat="1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41" fontId="3" fillId="0" borderId="1" xfId="1" applyFont="1" applyBorder="1" applyAlignment="1">
      <alignment horizontal="right" vertical="center"/>
    </xf>
    <xf numFmtId="3" fontId="3" fillId="0" borderId="1" xfId="1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78" fontId="11" fillId="0" borderId="16" xfId="0" applyNumberFormat="1" applyFont="1" applyBorder="1" applyAlignment="1">
      <alignment horizontal="center" vertical="center" wrapText="1"/>
    </xf>
    <xf numFmtId="177" fontId="11" fillId="0" borderId="16" xfId="0" applyNumberFormat="1" applyFont="1" applyBorder="1" applyAlignment="1">
      <alignment horizontal="center" vertical="center" wrapText="1"/>
    </xf>
    <xf numFmtId="179" fontId="3" fillId="0" borderId="1" xfId="4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4" fontId="11" fillId="0" borderId="1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3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4" applyNumberFormat="1" applyFont="1" applyBorder="1" applyAlignment="1">
      <alignment horizontal="center" vertical="center"/>
    </xf>
    <xf numFmtId="178" fontId="3" fillId="0" borderId="1" xfId="4" applyNumberFormat="1" applyFont="1" applyBorder="1" applyAlignment="1">
      <alignment horizontal="center" vertical="center"/>
    </xf>
    <xf numFmtId="41" fontId="10" fillId="0" borderId="1" xfId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83" fontId="12" fillId="0" borderId="1" xfId="1" applyNumberFormat="1" applyFont="1" applyBorder="1" applyAlignment="1">
      <alignment horizontal="center" vertical="center" wrapText="1"/>
    </xf>
    <xf numFmtId="183" fontId="3" fillId="0" borderId="1" xfId="2" applyNumberFormat="1" applyFont="1" applyBorder="1" applyAlignment="1">
      <alignment horizontal="center" vertical="center"/>
    </xf>
    <xf numFmtId="183" fontId="3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5">
    <cellStyle name="쉼표 [0]" xfId="1" builtinId="6"/>
    <cellStyle name="표준" xfId="0" builtinId="0"/>
    <cellStyle name="표준 3" xfId="2"/>
    <cellStyle name="표준 5" xfId="3"/>
    <cellStyle name="표준 7" xfId="4"/>
  </cellStyles>
  <dxfs count="528"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/>
        <i val="0"/>
        <condense val="0"/>
        <extend val="0"/>
        <color indexed="14"/>
      </font>
      <fill>
        <patternFill>
          <bgColor indexed="27"/>
        </patternFill>
      </fill>
    </dxf>
    <dxf>
      <font>
        <b/>
        <i val="0"/>
        <condense val="0"/>
        <extend val="0"/>
        <u val="none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2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O28"/>
  <sheetViews>
    <sheetView tabSelected="1" workbookViewId="0">
      <selection activeCell="O20" sqref="O20"/>
    </sheetView>
  </sheetViews>
  <sheetFormatPr defaultRowHeight="12"/>
  <cols>
    <col min="1" max="1" width="10.77734375" style="9" customWidth="1"/>
    <col min="2" max="2" width="9.77734375" style="9" customWidth="1"/>
    <col min="3" max="16384" width="8.88671875" style="1"/>
  </cols>
  <sheetData>
    <row r="1" spans="1:15" ht="45" customHeight="1">
      <c r="A1" s="96" t="s">
        <v>72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5" customHeight="1"/>
    <row r="3" spans="1:15" ht="20.100000000000001" customHeight="1">
      <c r="A3" s="99" t="s">
        <v>12</v>
      </c>
      <c r="B3" s="98" t="s">
        <v>11</v>
      </c>
      <c r="C3" s="99" t="s">
        <v>1</v>
      </c>
      <c r="D3" s="99"/>
      <c r="E3" s="99"/>
      <c r="F3" s="99"/>
      <c r="G3" s="99"/>
      <c r="H3" s="99"/>
      <c r="I3" s="98" t="s">
        <v>13</v>
      </c>
      <c r="J3" s="97" t="s">
        <v>14</v>
      </c>
      <c r="K3" s="97"/>
      <c r="L3" s="97"/>
      <c r="M3" s="97"/>
      <c r="N3" s="97"/>
      <c r="O3" s="97"/>
    </row>
    <row r="4" spans="1:15" ht="24.95" customHeight="1">
      <c r="A4" s="99"/>
      <c r="B4" s="99"/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14" t="s">
        <v>0</v>
      </c>
      <c r="I4" s="98"/>
      <c r="J4" s="21" t="s">
        <v>15</v>
      </c>
      <c r="K4" s="19" t="s">
        <v>16</v>
      </c>
      <c r="L4" s="19" t="s">
        <v>17</v>
      </c>
      <c r="M4" s="19" t="s">
        <v>18</v>
      </c>
      <c r="N4" s="19" t="s">
        <v>19</v>
      </c>
      <c r="O4" s="20" t="s">
        <v>0</v>
      </c>
    </row>
    <row r="5" spans="1:15" ht="30" customHeight="1">
      <c r="A5" s="5" t="s">
        <v>73</v>
      </c>
      <c r="B5" s="6">
        <f>'2012. 1월'!B$38</f>
        <v>1320.6451612903227</v>
      </c>
      <c r="C5" s="17">
        <f>'2012. 1월'!C38</f>
        <v>96.383870967741942</v>
      </c>
      <c r="D5" s="17">
        <f>'2012. 1월'!D38</f>
        <v>87.616129032258087</v>
      </c>
      <c r="E5" s="17">
        <f>'2012. 1월'!E38</f>
        <v>96.697419354838686</v>
      </c>
      <c r="F5" s="18">
        <f>'2012. 1월'!F38</f>
        <v>31.323096774193544</v>
      </c>
      <c r="G5" s="18">
        <f>'2012. 1월'!G38</f>
        <v>3.4296774193548383</v>
      </c>
      <c r="H5" s="6">
        <f>'2012. 1월'!H38</f>
        <v>30000</v>
      </c>
      <c r="I5" s="6">
        <f>'2012. 1월'!I38</f>
        <v>1335.7741935483871</v>
      </c>
      <c r="J5" s="17">
        <f>'2012. 1월'!J38</f>
        <v>3.9419354838709673</v>
      </c>
      <c r="K5" s="17">
        <f>'2012. 1월'!K38</f>
        <v>7.0387096774193534</v>
      </c>
      <c r="L5" s="17">
        <f>'2012. 1월'!L38</f>
        <v>4.7483870967741941</v>
      </c>
      <c r="M5" s="18">
        <f>'2012. 1월'!M38</f>
        <v>6.1307419354838713</v>
      </c>
      <c r="N5" s="18">
        <f>'2012. 1월'!N38</f>
        <v>0.1759677419354839</v>
      </c>
      <c r="O5" s="6" t="str">
        <f>'2012. 1월'!O38</f>
        <v>&lt;30</v>
      </c>
    </row>
    <row r="6" spans="1:15" ht="30" customHeight="1">
      <c r="A6" s="5" t="s">
        <v>20</v>
      </c>
      <c r="B6" s="6">
        <f>'2012. 2월'!B$38</f>
        <v>1243.5862068965516</v>
      </c>
      <c r="C6" s="17">
        <f>'2012. 2월'!C$38</f>
        <v>97.355172413793127</v>
      </c>
      <c r="D6" s="17">
        <f>'2012. 2월'!D$38</f>
        <v>85.89655172413795</v>
      </c>
      <c r="E6" s="17">
        <f>'2012. 2월'!E$38</f>
        <v>95.617241379310343</v>
      </c>
      <c r="F6" s="18">
        <f>'2012. 2월'!F$38</f>
        <v>32.375862068965517</v>
      </c>
      <c r="G6" s="18">
        <f>'2012. 2월'!G$38</f>
        <v>3.5420689655172417</v>
      </c>
      <c r="H6" s="6">
        <f>'2012. 2월'!H$38</f>
        <v>30000</v>
      </c>
      <c r="I6" s="6">
        <f>'2012. 2월'!I$38</f>
        <v>1245.344827586207</v>
      </c>
      <c r="J6" s="17">
        <f>'2012. 2월'!J$38</f>
        <v>3.2689655172413792</v>
      </c>
      <c r="K6" s="17">
        <f>'2012. 2월'!K$38</f>
        <v>5.6999999999999993</v>
      </c>
      <c r="L6" s="17">
        <f>'2012. 2월'!L$38</f>
        <v>4.8430344827586209</v>
      </c>
      <c r="M6" s="18">
        <f>'2012. 2월'!M$38</f>
        <v>5.4008275862068951</v>
      </c>
      <c r="N6" s="18">
        <f>'2012. 2월'!N$38</f>
        <v>0.10372413793103447</v>
      </c>
      <c r="O6" s="6" t="str">
        <f>'2012. 2월'!O$38</f>
        <v>&lt;30</v>
      </c>
    </row>
    <row r="7" spans="1:15" ht="30" customHeight="1">
      <c r="A7" s="5" t="s">
        <v>21</v>
      </c>
      <c r="B7" s="6">
        <f>'2012. 3월'!B$38</f>
        <v>1246.258064516129</v>
      </c>
      <c r="C7" s="17">
        <f>'2012. 3월'!C$38</f>
        <v>95.854838709677423</v>
      </c>
      <c r="D7" s="17">
        <f>'2012. 3월'!D$38</f>
        <v>82.261290322580649</v>
      </c>
      <c r="E7" s="17">
        <f>'2012. 3월'!E$38</f>
        <v>93.770967741935507</v>
      </c>
      <c r="F7" s="18">
        <f>'2012. 3월'!F$38</f>
        <v>32.478064516129031</v>
      </c>
      <c r="G7" s="18">
        <f>'2012. 3월'!G$38</f>
        <v>3.2918709677419362</v>
      </c>
      <c r="H7" s="6">
        <f>'2012. 3월'!H$38</f>
        <v>29000</v>
      </c>
      <c r="I7" s="6">
        <f>'2012. 3월'!I$38</f>
        <v>1199.6129032258063</v>
      </c>
      <c r="J7" s="17">
        <f>'2012. 3월'!J$38</f>
        <v>2.6903225806451614</v>
      </c>
      <c r="K7" s="17">
        <f>'2012. 3월'!K$38</f>
        <v>4.6870967741935479</v>
      </c>
      <c r="L7" s="17">
        <f>'2012. 3월'!L$38</f>
        <v>4.3225806451612909</v>
      </c>
      <c r="M7" s="18">
        <f>'2012. 3월'!M$38</f>
        <v>6.9714838709677425</v>
      </c>
      <c r="N7" s="18">
        <f>'2012. 3월'!N$38</f>
        <v>6.6225806451612912E-2</v>
      </c>
      <c r="O7" s="6" t="str">
        <f>'2012. 3월'!O$38</f>
        <v>&lt;30</v>
      </c>
    </row>
    <row r="8" spans="1:15" ht="30" customHeight="1">
      <c r="A8" s="5" t="s">
        <v>22</v>
      </c>
      <c r="B8" s="6">
        <f>'2012. 4월'!B$38</f>
        <v>1258.2333333333333</v>
      </c>
      <c r="C8" s="17">
        <f>'2012. 4월'!C$38</f>
        <v>99.773333333333326</v>
      </c>
      <c r="D8" s="17">
        <f>'2012. 4월'!D$38</f>
        <v>83.773333333333355</v>
      </c>
      <c r="E8" s="17">
        <f>'2012. 4월'!E$38</f>
        <v>95.943333333333342</v>
      </c>
      <c r="F8" s="18">
        <f>'2012. 4월'!F$38</f>
        <v>31.766933333333331</v>
      </c>
      <c r="G8" s="18">
        <f>'2012. 4월'!G$38</f>
        <v>3.3076000000000003</v>
      </c>
      <c r="H8" s="6">
        <f>'2012. 4월'!H$38</f>
        <v>29000</v>
      </c>
      <c r="I8" s="6">
        <f>'2012. 4월'!I$38</f>
        <v>1280.7</v>
      </c>
      <c r="J8" s="17">
        <f>'2012. 4월'!J$38</f>
        <v>3.2700000000000005</v>
      </c>
      <c r="K8" s="17">
        <f>'2012. 4월'!K$38</f>
        <v>5.7399999999999984</v>
      </c>
      <c r="L8" s="17">
        <f>'2012. 4월'!L$38</f>
        <v>4.3933333333333326</v>
      </c>
      <c r="M8" s="18">
        <f>'2012. 4월'!M$38</f>
        <v>8.6479999999999979</v>
      </c>
      <c r="N8" s="18">
        <f>'2012. 4월'!N$38</f>
        <v>7.8400000000000025E-2</v>
      </c>
      <c r="O8" s="6" t="str">
        <f>'2012. 4월'!O$38</f>
        <v>&lt;30</v>
      </c>
    </row>
    <row r="9" spans="1:15" ht="30" customHeight="1">
      <c r="A9" s="5" t="s">
        <v>23</v>
      </c>
      <c r="B9" s="6">
        <f>'2012. 5월'!B$38</f>
        <v>1249.1290322580646</v>
      </c>
      <c r="C9" s="17">
        <f>'2012. 5월'!C$38</f>
        <v>94.022580645161284</v>
      </c>
      <c r="D9" s="17">
        <f>'2012. 5월'!D$38</f>
        <v>81.809677419354841</v>
      </c>
      <c r="E9" s="17">
        <f>'2012. 5월'!E$38</f>
        <v>96.264516129032273</v>
      </c>
      <c r="F9" s="18">
        <f>'2012. 5월'!F$38</f>
        <v>31.654838709677417</v>
      </c>
      <c r="G9" s="18">
        <f>'2012. 5월'!G$38</f>
        <v>3.1223225806451618</v>
      </c>
      <c r="H9" s="6">
        <f>'2012. 5월'!H$38</f>
        <v>29000</v>
      </c>
      <c r="I9" s="6">
        <f>'2012. 5월'!I$38</f>
        <v>1190.7096774193549</v>
      </c>
      <c r="J9" s="17">
        <f>'2012. 5월'!J$38</f>
        <v>3.3935483870967746</v>
      </c>
      <c r="K9" s="17">
        <f>'2012. 5월'!K$38</f>
        <v>6.2419354838709689</v>
      </c>
      <c r="L9" s="17">
        <f>'2012. 5월'!L$38</f>
        <v>4.6129032258064511</v>
      </c>
      <c r="M9" s="18">
        <f>'2012. 5월'!M$38</f>
        <v>8.9295483870967747</v>
      </c>
      <c r="N9" s="18">
        <f>'2012. 5월'!N$38</f>
        <v>0.10561290322580644</v>
      </c>
      <c r="O9" s="6" t="str">
        <f>'2012. 5월'!O$38</f>
        <v>&lt;30</v>
      </c>
    </row>
    <row r="10" spans="1:15" ht="30" customHeight="1">
      <c r="A10" s="5" t="s">
        <v>24</v>
      </c>
      <c r="B10" s="6">
        <f>'2012. 6월'!B$38</f>
        <v>1310.2333333333333</v>
      </c>
      <c r="C10" s="17">
        <f>'2012. 6월'!C$38</f>
        <v>109.1366666666667</v>
      </c>
      <c r="D10" s="17">
        <f>'2012. 6월'!D$38</f>
        <v>93.24666666666667</v>
      </c>
      <c r="E10" s="17">
        <f>'2012. 6월'!E$38</f>
        <v>118.43666666666668</v>
      </c>
      <c r="F10" s="18">
        <f>'2012. 6월'!F$38</f>
        <v>32.559066666666666</v>
      </c>
      <c r="G10" s="18">
        <f>'2012. 6월'!G$38</f>
        <v>3.4703999999999997</v>
      </c>
      <c r="H10" s="6">
        <f>'2012. 6월'!H$38</f>
        <v>29000</v>
      </c>
      <c r="I10" s="6">
        <f>'2012. 6월'!I$38</f>
        <v>1284.6666666666667</v>
      </c>
      <c r="J10" s="17">
        <f>'2012. 6월'!J$38</f>
        <v>1.5666666666666667</v>
      </c>
      <c r="K10" s="17">
        <f>'2012. 6월'!K$38</f>
        <v>6.1233333333333322</v>
      </c>
      <c r="L10" s="17">
        <f>'2012. 6월'!L$38</f>
        <v>4.1833333333333336</v>
      </c>
      <c r="M10" s="18">
        <f>'2012. 6월'!M$38</f>
        <v>9.3336000000000006</v>
      </c>
      <c r="N10" s="18">
        <f>'2012. 6월'!N$38</f>
        <v>8.9600000000000027E-2</v>
      </c>
      <c r="O10" s="6" t="str">
        <f>'2012. 6월'!O$38</f>
        <v>&lt;30</v>
      </c>
    </row>
    <row r="11" spans="1:15" ht="30" customHeight="1">
      <c r="A11" s="5" t="s">
        <v>25</v>
      </c>
      <c r="B11" s="6">
        <f>'2012. 7월'!B$38</f>
        <v>1340.4193548387098</v>
      </c>
      <c r="C11" s="17">
        <f>'2012. 7월'!C$38</f>
        <v>84.174193548387095</v>
      </c>
      <c r="D11" s="17">
        <f>'2012. 7월'!D$38</f>
        <v>77.451612903225822</v>
      </c>
      <c r="E11" s="17">
        <f>'2012. 7월'!E$38</f>
        <v>151.01290322580644</v>
      </c>
      <c r="F11" s="18">
        <f>'2012. 7월'!F$38</f>
        <v>29.621161290322593</v>
      </c>
      <c r="G11" s="18">
        <f>'2012. 7월'!G$38</f>
        <v>2.9953548387096767</v>
      </c>
      <c r="H11" s="6">
        <f>'2012. 7월'!H$38</f>
        <v>30000</v>
      </c>
      <c r="I11" s="6">
        <f>'2012. 7월'!I$38</f>
        <v>1360.516129032258</v>
      </c>
      <c r="J11" s="17">
        <f>'2012. 7월'!J$38</f>
        <v>0.9419354838709677</v>
      </c>
      <c r="K11" s="17">
        <f>'2012. 7월'!K$38</f>
        <v>5.6645161290322577</v>
      </c>
      <c r="L11" s="17">
        <f>'2012. 7월'!L$38</f>
        <v>5.2709677419354835</v>
      </c>
      <c r="M11" s="18">
        <f>'2012. 7월'!M$38</f>
        <v>7.9216903225806448</v>
      </c>
      <c r="N11" s="18">
        <f>'2012. 7월'!N$38</f>
        <v>0.10496774193548389</v>
      </c>
      <c r="O11" s="6" t="str">
        <f>'2012. 7월'!O$38</f>
        <v>&lt;30</v>
      </c>
    </row>
    <row r="12" spans="1:15" ht="30" customHeight="1">
      <c r="A12" s="5" t="s">
        <v>26</v>
      </c>
      <c r="B12" s="6">
        <f>'2012. 8월'!B$38</f>
        <v>1343.0645161290322</v>
      </c>
      <c r="C12" s="17">
        <f>'2012. 8월'!C$38</f>
        <v>77.132258064516137</v>
      </c>
      <c r="D12" s="17">
        <f>'2012. 8월'!D$38</f>
        <v>75.329032258064515</v>
      </c>
      <c r="E12" s="17">
        <f>'2012. 8월'!E$38</f>
        <v>104.15483870967743</v>
      </c>
      <c r="F12" s="18">
        <f>'2012. 8월'!F$38</f>
        <v>31.374580645161291</v>
      </c>
      <c r="G12" s="18">
        <f>'2012. 8월'!G$38</f>
        <v>3.1953225806451617</v>
      </c>
      <c r="H12" s="6">
        <f>'2012. 8월'!H$38</f>
        <v>31000</v>
      </c>
      <c r="I12" s="6">
        <f>'2012. 8월'!I$38</f>
        <v>1319.6129032258063</v>
      </c>
      <c r="J12" s="17">
        <f>'2012. 8월'!J$38</f>
        <v>1.0612903225806452</v>
      </c>
      <c r="K12" s="17">
        <f>'2012. 8월'!K$38</f>
        <v>5.9483870967741925</v>
      </c>
      <c r="L12" s="17">
        <f>'2012. 8월'!L$38</f>
        <v>5.2193548387096769</v>
      </c>
      <c r="M12" s="18">
        <f>'2012. 8월'!M$38</f>
        <v>8.1475806451612893</v>
      </c>
      <c r="N12" s="18">
        <f>'2012. 8월'!N$38</f>
        <v>0.12638709677419355</v>
      </c>
      <c r="O12" s="6" t="str">
        <f>'2012. 8월'!O$38</f>
        <v>&lt;30</v>
      </c>
    </row>
    <row r="13" spans="1:15" ht="30" customHeight="1">
      <c r="A13" s="5" t="s">
        <v>27</v>
      </c>
      <c r="B13" s="6">
        <f>'2012. 9월'!B$38</f>
        <v>1305.3333333333333</v>
      </c>
      <c r="C13" s="17">
        <f>'2012. 9월'!C$38</f>
        <v>89.056666666666672</v>
      </c>
      <c r="D13" s="17">
        <f>'2012. 9월'!D$38</f>
        <v>79.053333333333342</v>
      </c>
      <c r="E13" s="17">
        <f>'2012. 9월'!E$38</f>
        <v>104.93</v>
      </c>
      <c r="F13" s="18">
        <f>'2012. 9월'!F$38</f>
        <v>44.535466666666665</v>
      </c>
      <c r="G13" s="18">
        <f>'2012. 9월'!G$38</f>
        <v>3.7713000000000005</v>
      </c>
      <c r="H13" s="6">
        <f>'2012. 9월'!H$38</f>
        <v>32000</v>
      </c>
      <c r="I13" s="6">
        <f>'2012. 9월'!I$38</f>
        <v>1241.1666666666667</v>
      </c>
      <c r="J13" s="17">
        <f>'2012. 9월'!J$38</f>
        <v>0.59333333333333338</v>
      </c>
      <c r="K13" s="17">
        <f>'2012. 9월'!K$38</f>
        <v>5.19</v>
      </c>
      <c r="L13" s="17">
        <f>'2012. 9월'!L$38</f>
        <v>3.0366666666666666</v>
      </c>
      <c r="M13" s="18">
        <f>'2012. 9월'!M$38</f>
        <v>8.0367999999999995</v>
      </c>
      <c r="N13" s="18">
        <f>'2012. 9월'!N$38</f>
        <v>0.11676666666666666</v>
      </c>
      <c r="O13" s="6" t="str">
        <f>'2012. 9월'!O$38</f>
        <v>&lt;30</v>
      </c>
    </row>
    <row r="14" spans="1:15" ht="30" customHeight="1">
      <c r="A14" s="5" t="s">
        <v>28</v>
      </c>
      <c r="B14" s="6">
        <f>'2012. 10월'!B$38</f>
        <v>1257.8387096774193</v>
      </c>
      <c r="C14" s="17">
        <f>'2012. 10월'!C$38</f>
        <v>99.354838709677423</v>
      </c>
      <c r="D14" s="17">
        <f>'2012. 10월'!D$38</f>
        <v>86.664516129032265</v>
      </c>
      <c r="E14" s="17">
        <f>'2012. 10월'!E$38</f>
        <v>108.53225806451614</v>
      </c>
      <c r="F14" s="18">
        <f>'2012. 10월'!F$38</f>
        <v>33.887741935483874</v>
      </c>
      <c r="G14" s="18">
        <f>'2012. 10월'!G$38</f>
        <v>3.391612903225806</v>
      </c>
      <c r="H14" s="6">
        <f>'2012. 10월'!H$38</f>
        <v>32000</v>
      </c>
      <c r="I14" s="6">
        <f>'2012. 10월'!I$38</f>
        <v>1222.0967741935483</v>
      </c>
      <c r="J14" s="17">
        <f>'2012. 10월'!J$38</f>
        <v>0.6903225806451615</v>
      </c>
      <c r="K14" s="17">
        <f>'2012. 10월'!K$38</f>
        <v>5.8999999999999995</v>
      </c>
      <c r="L14" s="17">
        <f>'2012. 10월'!L$38</f>
        <v>3.1032258064516132</v>
      </c>
      <c r="M14" s="18">
        <f>'2012. 10월'!M$38</f>
        <v>8.8614193548387075</v>
      </c>
      <c r="N14" s="18">
        <f>'2012. 10월'!N$38</f>
        <v>9.8161290322580627E-2</v>
      </c>
      <c r="O14" s="6" t="str">
        <f>'2012. 10월'!O$38</f>
        <v>&lt;30</v>
      </c>
    </row>
    <row r="15" spans="1:15" ht="30" customHeight="1">
      <c r="A15" s="5" t="s">
        <v>29</v>
      </c>
      <c r="B15" s="6">
        <f>'2012. 11월'!B$38</f>
        <v>1290.5</v>
      </c>
      <c r="C15" s="17">
        <f>'2012. 11월'!C$38</f>
        <v>112.11999999999999</v>
      </c>
      <c r="D15" s="17">
        <f>'2012. 11월'!D$38</f>
        <v>91.869999999999976</v>
      </c>
      <c r="E15" s="17">
        <f>'2012. 11월'!E$38</f>
        <v>109.50666666666669</v>
      </c>
      <c r="F15" s="18">
        <f>'2012. 11월'!F$38</f>
        <v>36.518666666666668</v>
      </c>
      <c r="G15" s="18">
        <f>'2012. 11월'!G$38</f>
        <v>3.5987333333333327</v>
      </c>
      <c r="H15" s="6">
        <f>'2012. 11월'!H$38</f>
        <v>33000</v>
      </c>
      <c r="I15" s="6">
        <f>'2012. 11월'!I$38</f>
        <v>1292.7</v>
      </c>
      <c r="J15" s="17">
        <f>'2012. 11월'!J$38</f>
        <v>0.54333333333333333</v>
      </c>
      <c r="K15" s="17">
        <f>'2012. 11월'!K$38</f>
        <v>5.8400000000000007</v>
      </c>
      <c r="L15" s="17">
        <f>'2012. 11월'!L$38</f>
        <v>2.9633333333333329</v>
      </c>
      <c r="M15" s="18">
        <f>'2012. 11월'!M$38</f>
        <v>9.4359999999999999</v>
      </c>
      <c r="N15" s="18">
        <f>'2012. 11월'!N$38</f>
        <v>9.473333333333335E-2</v>
      </c>
      <c r="O15" s="6" t="str">
        <f>'2012. 11월'!O$38</f>
        <v>&lt;30</v>
      </c>
    </row>
    <row r="16" spans="1:15" ht="30" customHeight="1">
      <c r="A16" s="5" t="s">
        <v>30</v>
      </c>
      <c r="B16" s="6">
        <f>'2012. 12월'!B$38</f>
        <v>1292.3225806451612</v>
      </c>
      <c r="C16" s="17">
        <f>'2012. 12월'!C$38</f>
        <v>103.77419354838712</v>
      </c>
      <c r="D16" s="17">
        <f>'2012. 12월'!D$38</f>
        <v>89.329032258064501</v>
      </c>
      <c r="E16" s="17">
        <f>'2012. 12월'!E$38</f>
        <v>101.28387096774193</v>
      </c>
      <c r="F16" s="18">
        <f>'2012. 12월'!F$38</f>
        <v>36.876903225806466</v>
      </c>
      <c r="G16" s="18">
        <f>'2012. 12월'!G$38</f>
        <v>3.6192580645161292</v>
      </c>
      <c r="H16" s="6">
        <f>'2012. 12월'!H$38</f>
        <v>33000</v>
      </c>
      <c r="I16" s="6">
        <f>'2012. 12월'!I$38</f>
        <v>1369.741935483871</v>
      </c>
      <c r="J16" s="17">
        <f>'2012. 12월'!J$38</f>
        <v>0.59677419354838712</v>
      </c>
      <c r="K16" s="17">
        <f>'2012. 12월'!K$38</f>
        <v>5.4677419354838719</v>
      </c>
      <c r="L16" s="17">
        <f>'2012. 12월'!L$38</f>
        <v>4.4516129032258052</v>
      </c>
      <c r="M16" s="18">
        <f>'2012. 12월'!M$38</f>
        <v>9.8299354838709672</v>
      </c>
      <c r="N16" s="18">
        <f>'2012. 12월'!N$38</f>
        <v>9.5064516129032231E-2</v>
      </c>
      <c r="O16" s="6" t="str">
        <f>'2012. 12월'!O$38</f>
        <v>&lt;30</v>
      </c>
    </row>
    <row r="17" spans="1:15" ht="30" customHeight="1">
      <c r="A17" s="2" t="s">
        <v>31</v>
      </c>
      <c r="B17" s="6">
        <f>기린하수처리장!C7</f>
        <v>940</v>
      </c>
      <c r="C17" s="7">
        <f>기린하수처리장!D7</f>
        <v>48.2</v>
      </c>
      <c r="D17" s="7">
        <f>기린하수처리장!E7</f>
        <v>43.7</v>
      </c>
      <c r="E17" s="7">
        <f>기린하수처리장!F7</f>
        <v>31.62</v>
      </c>
      <c r="F17" s="8">
        <f>기린하수처리장!G7</f>
        <v>17.7</v>
      </c>
      <c r="G17" s="8">
        <f>기린하수처리장!H7</f>
        <v>1.5840000000000001</v>
      </c>
      <c r="H17" s="6">
        <f>기린하수처리장!I7</f>
        <v>23000</v>
      </c>
      <c r="I17" s="6">
        <f>기린하수처리장!J7</f>
        <v>889</v>
      </c>
      <c r="J17" s="7">
        <f>기린하수처리장!K7</f>
        <v>0.2</v>
      </c>
      <c r="K17" s="7">
        <f>기린하수처리장!L7</f>
        <v>4</v>
      </c>
      <c r="L17" s="7">
        <f>기린하수처리장!M7</f>
        <v>0.2</v>
      </c>
      <c r="M17" s="8">
        <f>기린하수처리장!N7</f>
        <v>2.9279999999999999</v>
      </c>
      <c r="N17" s="8">
        <f>기린하수처리장!O7</f>
        <v>3.4000000000000002E-2</v>
      </c>
      <c r="O17" s="6" t="str">
        <f>기린하수처리장!P7</f>
        <v>&lt;30</v>
      </c>
    </row>
    <row r="18" spans="1:15" ht="30" customHeight="1">
      <c r="A18" s="2" t="s">
        <v>32</v>
      </c>
      <c r="B18" s="6">
        <f>기린하수처리장!C6</f>
        <v>1432</v>
      </c>
      <c r="C18" s="7">
        <f>기린하수처리장!D6</f>
        <v>510</v>
      </c>
      <c r="D18" s="7">
        <f>기린하수처리장!E6</f>
        <v>408</v>
      </c>
      <c r="E18" s="7">
        <f>기린하수처리장!F6</f>
        <v>1330</v>
      </c>
      <c r="F18" s="8">
        <f>기린하수처리장!G6</f>
        <v>340.4</v>
      </c>
      <c r="G18" s="8">
        <f>기린하수처리장!H6</f>
        <v>9.6</v>
      </c>
      <c r="H18" s="6">
        <f>기린하수처리장!I6</f>
        <v>40000</v>
      </c>
      <c r="I18" s="6">
        <f>기린하수처리장!J6</f>
        <v>1511</v>
      </c>
      <c r="J18" s="7">
        <f>기린하수처리장!K6</f>
        <v>5</v>
      </c>
      <c r="K18" s="7">
        <f>기린하수처리장!L6</f>
        <v>10.7</v>
      </c>
      <c r="L18" s="7">
        <f>기린하수처리장!M6</f>
        <v>7.2</v>
      </c>
      <c r="M18" s="8">
        <f>기린하수처리장!N6</f>
        <v>14.087999999999999</v>
      </c>
      <c r="N18" s="8">
        <f>기린하수처리장!O6</f>
        <v>0.27600000000000002</v>
      </c>
      <c r="O18" s="6" t="str">
        <f>기린하수처리장!P6</f>
        <v>&lt;30</v>
      </c>
    </row>
    <row r="19" spans="1:15" ht="30" customHeight="1">
      <c r="A19" s="2" t="s">
        <v>33</v>
      </c>
      <c r="B19" s="6">
        <f>기린하수처리장!C5</f>
        <v>1288.1303021876158</v>
      </c>
      <c r="C19" s="7">
        <f>기린하수처리장!D5</f>
        <v>96.511551106167346</v>
      </c>
      <c r="D19" s="7">
        <f>기린하수처리장!E5</f>
        <v>84.52509794833766</v>
      </c>
      <c r="E19" s="7">
        <f>기린하수처리장!F5</f>
        <v>106.34589018662712</v>
      </c>
      <c r="F19" s="8">
        <f>기린하수처리장!G5</f>
        <v>33.747698541589422</v>
      </c>
      <c r="G19" s="8">
        <f>기린하수처리장!H5</f>
        <v>3.3946268044741075</v>
      </c>
      <c r="H19" s="43">
        <f>기린하수처리장!I5</f>
        <v>31000</v>
      </c>
      <c r="I19" s="43">
        <f>기린하수처리장!J5</f>
        <v>1278.5535564207146</v>
      </c>
      <c r="J19" s="7">
        <f>기린하수처리장!K5</f>
        <v>1.879868990236065</v>
      </c>
      <c r="K19" s="7">
        <f>기린하수처리장!L5</f>
        <v>5.7951433691756264</v>
      </c>
      <c r="L19" s="7">
        <f>기린하수처리장!M5</f>
        <v>4.2623944506241509</v>
      </c>
      <c r="M19" s="8">
        <f>기린하수처리장!N5</f>
        <v>8.1373022988505728</v>
      </c>
      <c r="N19" s="8">
        <f>기린하수처리장!O5</f>
        <v>0.10463426955876899</v>
      </c>
      <c r="O19" s="6" t="str">
        <f>기린하수처리장!P5</f>
        <v>&lt;30</v>
      </c>
    </row>
    <row r="21" spans="1:15">
      <c r="B21" s="22"/>
      <c r="C21" s="23"/>
      <c r="D21" s="23"/>
      <c r="E21" s="23"/>
      <c r="F21" s="24"/>
      <c r="G21" s="24"/>
      <c r="H21" s="22"/>
      <c r="I21" s="22"/>
      <c r="J21" s="23"/>
      <c r="K21" s="23"/>
      <c r="L21" s="23"/>
      <c r="M21" s="24"/>
      <c r="N21" s="24"/>
      <c r="O21" s="22"/>
    </row>
    <row r="24" spans="1:15">
      <c r="B24" s="26">
        <f>AVERAGE(B5:B7)</f>
        <v>1270.1631442343344</v>
      </c>
      <c r="C24" s="27">
        <f t="shared" ref="C24:N24" si="0">AVERAGE(C5:C7)</f>
        <v>96.531294030404169</v>
      </c>
      <c r="D24" s="27">
        <f t="shared" si="0"/>
        <v>85.257990359658891</v>
      </c>
      <c r="E24" s="27">
        <f t="shared" si="0"/>
        <v>95.361876158694841</v>
      </c>
      <c r="F24" s="28">
        <f t="shared" si="0"/>
        <v>32.059007786429362</v>
      </c>
      <c r="G24" s="28">
        <f t="shared" si="0"/>
        <v>3.4212057842046719</v>
      </c>
      <c r="H24" s="26">
        <f t="shared" si="0"/>
        <v>29666.666666666668</v>
      </c>
      <c r="I24" s="26">
        <f t="shared" si="0"/>
        <v>1260.2439747868</v>
      </c>
      <c r="J24" s="27">
        <f t="shared" si="0"/>
        <v>3.3004078605858358</v>
      </c>
      <c r="K24" s="27">
        <f t="shared" si="0"/>
        <v>5.8086021505376335</v>
      </c>
      <c r="L24" s="27">
        <f t="shared" si="0"/>
        <v>4.638000741564702</v>
      </c>
      <c r="M24" s="28">
        <f t="shared" si="0"/>
        <v>6.1676844642195023</v>
      </c>
      <c r="N24" s="28">
        <f t="shared" si="0"/>
        <v>0.11530589543937708</v>
      </c>
      <c r="O24" s="26"/>
    </row>
    <row r="25" spans="1:15">
      <c r="B25" s="26">
        <f>AVERAGE(B8:B10)</f>
        <v>1272.5318996415772</v>
      </c>
      <c r="C25" s="27">
        <f t="shared" ref="C25:N25" si="1">AVERAGE(C8:C10)</f>
        <v>100.97752688172044</v>
      </c>
      <c r="D25" s="27">
        <f t="shared" si="1"/>
        <v>86.276559139784965</v>
      </c>
      <c r="E25" s="27">
        <f t="shared" si="1"/>
        <v>103.54817204301077</v>
      </c>
      <c r="F25" s="28">
        <f t="shared" si="1"/>
        <v>31.993612903225806</v>
      </c>
      <c r="G25" s="28">
        <f t="shared" si="1"/>
        <v>3.3001075268817206</v>
      </c>
      <c r="H25" s="26">
        <f t="shared" si="1"/>
        <v>29000</v>
      </c>
      <c r="I25" s="26">
        <f t="shared" si="1"/>
        <v>1252.025448028674</v>
      </c>
      <c r="J25" s="27">
        <f t="shared" si="1"/>
        <v>2.7434050179211469</v>
      </c>
      <c r="K25" s="27">
        <f t="shared" si="1"/>
        <v>6.0350896057347656</v>
      </c>
      <c r="L25" s="27">
        <f t="shared" si="1"/>
        <v>4.3965232974910391</v>
      </c>
      <c r="M25" s="28">
        <f t="shared" si="1"/>
        <v>8.9703827956989244</v>
      </c>
      <c r="N25" s="28">
        <f t="shared" si="1"/>
        <v>9.1204301075268834E-2</v>
      </c>
      <c r="O25" s="26"/>
    </row>
    <row r="26" spans="1:15">
      <c r="B26" s="26">
        <f>AVERAGE(B11:B13)</f>
        <v>1329.6057347670251</v>
      </c>
      <c r="C26" s="27">
        <f t="shared" ref="C26:N26" si="2">AVERAGE(C11:C13)</f>
        <v>83.454372759856639</v>
      </c>
      <c r="D26" s="27">
        <f t="shared" si="2"/>
        <v>77.277992831541226</v>
      </c>
      <c r="E26" s="27">
        <f t="shared" si="2"/>
        <v>120.0325806451613</v>
      </c>
      <c r="F26" s="28">
        <f t="shared" si="2"/>
        <v>35.177069534050183</v>
      </c>
      <c r="G26" s="28">
        <f t="shared" si="2"/>
        <v>3.3206591397849459</v>
      </c>
      <c r="H26" s="26">
        <f t="shared" si="2"/>
        <v>31000</v>
      </c>
      <c r="I26" s="26"/>
      <c r="J26" s="27">
        <f t="shared" si="2"/>
        <v>0.86551971326164867</v>
      </c>
      <c r="K26" s="27">
        <f t="shared" si="2"/>
        <v>5.6009677419354835</v>
      </c>
      <c r="L26" s="27">
        <f t="shared" si="2"/>
        <v>4.5089964157706088</v>
      </c>
      <c r="M26" s="28">
        <f t="shared" si="2"/>
        <v>8.0353569892473118</v>
      </c>
      <c r="N26" s="28">
        <f t="shared" si="2"/>
        <v>0.11604050179211471</v>
      </c>
      <c r="O26" s="26"/>
    </row>
    <row r="27" spans="1:15">
      <c r="B27" s="29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>
      <c r="B28" s="26">
        <f>AVERAGE(B5:B13)</f>
        <v>1290.7669262143124</v>
      </c>
      <c r="C28" s="27">
        <f t="shared" ref="C28:N28" si="3">AVERAGE(C5:C13)</f>
        <v>93.654397890660391</v>
      </c>
      <c r="D28" s="27">
        <f t="shared" si="3"/>
        <v>82.937514110328365</v>
      </c>
      <c r="E28" s="27">
        <f t="shared" si="3"/>
        <v>106.3142096156223</v>
      </c>
      <c r="F28" s="28">
        <f t="shared" si="3"/>
        <v>33.07656340790178</v>
      </c>
      <c r="G28" s="28">
        <f t="shared" si="3"/>
        <v>3.3473241502904463</v>
      </c>
      <c r="H28" s="26">
        <f t="shared" si="3"/>
        <v>29888.888888888891</v>
      </c>
      <c r="I28" s="26">
        <f t="shared" si="3"/>
        <v>1273.1226630412393</v>
      </c>
      <c r="J28" s="27">
        <f t="shared" si="3"/>
        <v>2.3031108639228774</v>
      </c>
      <c r="K28" s="27">
        <f t="shared" si="3"/>
        <v>5.8148864994026273</v>
      </c>
      <c r="L28" s="27">
        <f t="shared" si="3"/>
        <v>4.5145068182754509</v>
      </c>
      <c r="M28" s="28">
        <f t="shared" si="3"/>
        <v>7.7244747497219128</v>
      </c>
      <c r="N28" s="28">
        <f t="shared" si="3"/>
        <v>0.10751689943558687</v>
      </c>
      <c r="O28" s="26"/>
    </row>
  </sheetData>
  <mergeCells count="6">
    <mergeCell ref="A1:O1"/>
    <mergeCell ref="J3:O3"/>
    <mergeCell ref="B3:B4"/>
    <mergeCell ref="A3:A4"/>
    <mergeCell ref="C3:H3"/>
    <mergeCell ref="I3:I4"/>
  </mergeCells>
  <phoneticPr fontId="2" type="noConversion"/>
  <conditionalFormatting sqref="K3:K4">
    <cfRule type="cellIs" dxfId="527" priority="1" stopIfTrue="1" operator="greaterThan">
      <formula>40</formula>
    </cfRule>
  </conditionalFormatting>
  <conditionalFormatting sqref="J3:J4">
    <cfRule type="cellIs" dxfId="526" priority="2" stopIfTrue="1" operator="greaterThan">
      <formula>10</formula>
    </cfRule>
  </conditionalFormatting>
  <conditionalFormatting sqref="L3:L4">
    <cfRule type="cellIs" dxfId="525" priority="3" stopIfTrue="1" operator="greaterThan">
      <formula>10</formula>
    </cfRule>
  </conditionalFormatting>
  <conditionalFormatting sqref="M3:M4">
    <cfRule type="cellIs" dxfId="524" priority="4" stopIfTrue="1" operator="greaterThan">
      <formula>20</formula>
    </cfRule>
  </conditionalFormatting>
  <conditionalFormatting sqref="N3:N4">
    <cfRule type="cellIs" dxfId="523" priority="5" stopIfTrue="1" operator="greaterThan">
      <formula>2</formula>
    </cfRule>
  </conditionalFormatting>
  <conditionalFormatting sqref="O3:O4">
    <cfRule type="cellIs" dxfId="522" priority="6" stopIfTrue="1" operator="greaterThan">
      <formula>3000</formula>
    </cfRule>
  </conditionalFormatting>
  <printOptions horizontalCentered="1"/>
  <pageMargins left="0.55118110236220474" right="0.48" top="0.59055118110236227" bottom="0.39370078740157483" header="0.51181102362204722" footer="1.06"/>
  <pageSetup paperSize="9" scale="78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A1" s="114" t="s">
        <v>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65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12" t="s">
        <v>0</v>
      </c>
      <c r="I3" s="115"/>
      <c r="J3" s="73" t="s">
        <v>6</v>
      </c>
      <c r="K3" s="73" t="s">
        <v>7</v>
      </c>
      <c r="L3" s="73" t="s">
        <v>8</v>
      </c>
      <c r="M3" s="73" t="s">
        <v>9</v>
      </c>
      <c r="N3" s="73" t="s">
        <v>10</v>
      </c>
      <c r="O3" s="13" t="s">
        <v>0</v>
      </c>
    </row>
    <row r="4" spans="1:15" ht="15" customHeight="1">
      <c r="A4" s="15">
        <v>1</v>
      </c>
      <c r="B4" s="45">
        <v>1327</v>
      </c>
      <c r="C4" s="48">
        <v>72.2</v>
      </c>
      <c r="D4" s="48">
        <v>60</v>
      </c>
      <c r="E4" s="48">
        <v>83.3</v>
      </c>
      <c r="F4" s="47">
        <v>38.64</v>
      </c>
      <c r="G4" s="47">
        <v>3.0720000000000001</v>
      </c>
      <c r="H4" s="45">
        <v>35000</v>
      </c>
      <c r="I4" s="45">
        <v>1230</v>
      </c>
      <c r="J4" s="46">
        <v>0.9</v>
      </c>
      <c r="K4" s="46">
        <v>5.4</v>
      </c>
      <c r="L4" s="48">
        <v>5</v>
      </c>
      <c r="M4" s="66">
        <v>10.872</v>
      </c>
      <c r="N4" s="47">
        <v>0.13</v>
      </c>
      <c r="O4" s="3" t="s">
        <v>36</v>
      </c>
    </row>
    <row r="5" spans="1:15" ht="15" customHeight="1">
      <c r="A5" s="15">
        <v>2</v>
      </c>
      <c r="B5" s="35">
        <v>1372</v>
      </c>
      <c r="C5" s="36">
        <v>52.8</v>
      </c>
      <c r="D5" s="36">
        <v>67.599999999999994</v>
      </c>
      <c r="E5" s="36">
        <v>112</v>
      </c>
      <c r="F5" s="37">
        <v>22.992000000000001</v>
      </c>
      <c r="G5" s="37">
        <v>3.3119999999999998</v>
      </c>
      <c r="H5" s="35">
        <v>33000</v>
      </c>
      <c r="I5" s="35">
        <v>1199</v>
      </c>
      <c r="J5" s="36">
        <v>1.1000000000000001</v>
      </c>
      <c r="K5" s="36">
        <v>5.0999999999999996</v>
      </c>
      <c r="L5" s="36">
        <v>5.5</v>
      </c>
      <c r="M5" s="37">
        <v>4.4640000000000004</v>
      </c>
      <c r="N5" s="37">
        <v>0.115</v>
      </c>
      <c r="O5" s="3" t="s">
        <v>36</v>
      </c>
    </row>
    <row r="6" spans="1:15" ht="15" customHeight="1">
      <c r="A6" s="15">
        <v>3</v>
      </c>
      <c r="B6" s="35">
        <v>1348</v>
      </c>
      <c r="C6" s="36">
        <v>77.599999999999994</v>
      </c>
      <c r="D6" s="36">
        <v>62.1</v>
      </c>
      <c r="E6" s="36">
        <v>85</v>
      </c>
      <c r="F6" s="37">
        <v>23.76</v>
      </c>
      <c r="G6" s="37">
        <v>2.4</v>
      </c>
      <c r="H6" s="35">
        <v>30000</v>
      </c>
      <c r="I6" s="35">
        <v>1187</v>
      </c>
      <c r="J6" s="36">
        <v>0.5</v>
      </c>
      <c r="K6" s="36">
        <v>4.9000000000000004</v>
      </c>
      <c r="L6" s="36">
        <v>5.4</v>
      </c>
      <c r="M6" s="37">
        <v>3.8159999999999998</v>
      </c>
      <c r="N6" s="37">
        <v>0.16800000000000001</v>
      </c>
      <c r="O6" s="3" t="s">
        <v>36</v>
      </c>
    </row>
    <row r="7" spans="1:15" ht="15" customHeight="1">
      <c r="A7" s="15">
        <v>4</v>
      </c>
      <c r="B7" s="35">
        <v>1408</v>
      </c>
      <c r="C7" s="36">
        <v>80.599999999999994</v>
      </c>
      <c r="D7" s="36">
        <v>72.8</v>
      </c>
      <c r="E7" s="36">
        <v>101.4</v>
      </c>
      <c r="F7" s="37">
        <v>31.44</v>
      </c>
      <c r="G7" s="37">
        <v>3.1680000000000001</v>
      </c>
      <c r="H7" s="35">
        <v>33000</v>
      </c>
      <c r="I7" s="35">
        <v>1361</v>
      </c>
      <c r="J7" s="36">
        <v>0.7</v>
      </c>
      <c r="K7" s="36">
        <v>5.3</v>
      </c>
      <c r="L7" s="36">
        <v>4.8</v>
      </c>
      <c r="M7" s="37">
        <v>4.7519999999999998</v>
      </c>
      <c r="N7" s="37">
        <v>0.158</v>
      </c>
      <c r="O7" s="3" t="s">
        <v>36</v>
      </c>
    </row>
    <row r="8" spans="1:15" ht="15" customHeight="1">
      <c r="A8" s="15">
        <v>5</v>
      </c>
      <c r="B8" s="35">
        <v>1345</v>
      </c>
      <c r="C8" s="36">
        <v>67.099999999999994</v>
      </c>
      <c r="D8" s="36">
        <v>68.8</v>
      </c>
      <c r="E8" s="36">
        <v>98.8</v>
      </c>
      <c r="F8" s="37">
        <v>30.4</v>
      </c>
      <c r="G8" s="37">
        <v>2.7839999999999998</v>
      </c>
      <c r="H8" s="35">
        <v>32000</v>
      </c>
      <c r="I8" s="35">
        <v>1316</v>
      </c>
      <c r="J8" s="36">
        <v>0.9</v>
      </c>
      <c r="K8" s="36">
        <v>5</v>
      </c>
      <c r="L8" s="36">
        <v>4.8</v>
      </c>
      <c r="M8" s="37">
        <v>4.8959999999999999</v>
      </c>
      <c r="N8" s="37">
        <v>0.10100000000000001</v>
      </c>
      <c r="O8" s="3" t="s">
        <v>36</v>
      </c>
    </row>
    <row r="9" spans="1:15" ht="15" customHeight="1">
      <c r="A9" s="15">
        <v>6</v>
      </c>
      <c r="B9" s="35">
        <v>1335</v>
      </c>
      <c r="C9" s="36">
        <v>66.8</v>
      </c>
      <c r="D9" s="36">
        <v>74.599999999999994</v>
      </c>
      <c r="E9" s="36">
        <v>93.8</v>
      </c>
      <c r="F9" s="37">
        <v>26.96</v>
      </c>
      <c r="G9" s="37">
        <v>2.9279999999999999</v>
      </c>
      <c r="H9" s="35">
        <v>33000</v>
      </c>
      <c r="I9" s="35">
        <v>1343</v>
      </c>
      <c r="J9" s="36">
        <v>1.3</v>
      </c>
      <c r="K9" s="36">
        <v>7</v>
      </c>
      <c r="L9" s="36">
        <v>5.7</v>
      </c>
      <c r="M9" s="37">
        <v>6.7439999999999998</v>
      </c>
      <c r="N9" s="37">
        <v>0.125</v>
      </c>
      <c r="O9" s="3" t="s">
        <v>36</v>
      </c>
    </row>
    <row r="10" spans="1:15" ht="15" customHeight="1">
      <c r="A10" s="15">
        <v>7</v>
      </c>
      <c r="B10" s="35">
        <v>1340</v>
      </c>
      <c r="C10" s="36">
        <v>88.4</v>
      </c>
      <c r="D10" s="36">
        <v>92.6</v>
      </c>
      <c r="E10" s="36">
        <v>130</v>
      </c>
      <c r="F10" s="37">
        <v>29.2</v>
      </c>
      <c r="G10" s="37">
        <v>2.1840000000000002</v>
      </c>
      <c r="H10" s="35">
        <v>33000</v>
      </c>
      <c r="I10" s="35">
        <v>1352</v>
      </c>
      <c r="J10" s="36">
        <v>0.8</v>
      </c>
      <c r="K10" s="36">
        <v>5.8</v>
      </c>
      <c r="L10" s="36">
        <v>6.3</v>
      </c>
      <c r="M10" s="37">
        <v>8.76</v>
      </c>
      <c r="N10" s="37">
        <v>3.4000000000000002E-2</v>
      </c>
      <c r="O10" s="3" t="s">
        <v>36</v>
      </c>
    </row>
    <row r="11" spans="1:15" ht="15" customHeight="1">
      <c r="A11" s="15">
        <v>8</v>
      </c>
      <c r="B11" s="35">
        <v>1353</v>
      </c>
      <c r="C11" s="36">
        <v>74</v>
      </c>
      <c r="D11" s="36">
        <v>68.599999999999994</v>
      </c>
      <c r="E11" s="36">
        <v>112.5</v>
      </c>
      <c r="F11" s="37">
        <v>27.92</v>
      </c>
      <c r="G11" s="37">
        <v>3.9359999999999999</v>
      </c>
      <c r="H11" s="35">
        <v>32000</v>
      </c>
      <c r="I11" s="35">
        <v>1382</v>
      </c>
      <c r="J11" s="36">
        <v>1.9</v>
      </c>
      <c r="K11" s="36">
        <v>7</v>
      </c>
      <c r="L11" s="36">
        <v>5.8</v>
      </c>
      <c r="M11" s="37">
        <v>9.0239999999999991</v>
      </c>
      <c r="N11" s="37">
        <v>0.13400000000000001</v>
      </c>
      <c r="O11" s="3" t="s">
        <v>36</v>
      </c>
    </row>
    <row r="12" spans="1:15" ht="15" customHeight="1">
      <c r="A12" s="15">
        <v>9</v>
      </c>
      <c r="B12" s="35">
        <v>1285</v>
      </c>
      <c r="C12" s="36">
        <v>146.4</v>
      </c>
      <c r="D12" s="36">
        <v>119.6</v>
      </c>
      <c r="E12" s="36">
        <v>212</v>
      </c>
      <c r="F12" s="37">
        <v>42.863999999999997</v>
      </c>
      <c r="G12" s="37">
        <v>5.76</v>
      </c>
      <c r="H12" s="35">
        <v>31000</v>
      </c>
      <c r="I12" s="35">
        <v>1293</v>
      </c>
      <c r="J12" s="36">
        <v>1.5</v>
      </c>
      <c r="K12" s="36">
        <v>6.6</v>
      </c>
      <c r="L12" s="36">
        <v>5.6</v>
      </c>
      <c r="M12" s="37">
        <v>10.08</v>
      </c>
      <c r="N12" s="37">
        <v>0.158</v>
      </c>
      <c r="O12" s="3" t="s">
        <v>36</v>
      </c>
    </row>
    <row r="13" spans="1:15" ht="15" customHeight="1">
      <c r="A13" s="15">
        <v>10</v>
      </c>
      <c r="B13" s="35">
        <v>1333</v>
      </c>
      <c r="C13" s="36">
        <v>82.4</v>
      </c>
      <c r="D13" s="36">
        <v>81.400000000000006</v>
      </c>
      <c r="E13" s="36">
        <v>96</v>
      </c>
      <c r="F13" s="37">
        <v>26.08</v>
      </c>
      <c r="G13" s="37">
        <v>4.8959999999999999</v>
      </c>
      <c r="H13" s="35">
        <v>33000</v>
      </c>
      <c r="I13" s="35">
        <v>1367</v>
      </c>
      <c r="J13" s="36">
        <v>1.6</v>
      </c>
      <c r="K13" s="36">
        <v>7</v>
      </c>
      <c r="L13" s="36">
        <v>3</v>
      </c>
      <c r="M13" s="37">
        <v>9.84</v>
      </c>
      <c r="N13" s="37">
        <v>0.17799999999999999</v>
      </c>
      <c r="O13" s="3" t="s">
        <v>36</v>
      </c>
    </row>
    <row r="14" spans="1:15" ht="15" customHeight="1">
      <c r="A14" s="15">
        <v>11</v>
      </c>
      <c r="B14" s="35">
        <v>1347</v>
      </c>
      <c r="C14" s="36">
        <v>86.6</v>
      </c>
      <c r="D14" s="36">
        <v>83</v>
      </c>
      <c r="E14" s="36">
        <v>100</v>
      </c>
      <c r="F14" s="37">
        <v>33.840000000000003</v>
      </c>
      <c r="G14" s="37">
        <v>3.6960000000000002</v>
      </c>
      <c r="H14" s="35">
        <v>30000</v>
      </c>
      <c r="I14" s="35">
        <v>1333</v>
      </c>
      <c r="J14" s="36">
        <v>1.6</v>
      </c>
      <c r="K14" s="36">
        <v>6.8</v>
      </c>
      <c r="L14" s="36">
        <v>3.6</v>
      </c>
      <c r="M14" s="37">
        <v>9.3840000000000003</v>
      </c>
      <c r="N14" s="37">
        <v>0.14399999999999999</v>
      </c>
      <c r="O14" s="3" t="s">
        <v>36</v>
      </c>
    </row>
    <row r="15" spans="1:15" ht="15" customHeight="1">
      <c r="A15" s="15">
        <v>12</v>
      </c>
      <c r="B15" s="35">
        <v>1336</v>
      </c>
      <c r="C15" s="36">
        <v>75.2</v>
      </c>
      <c r="D15" s="36">
        <v>74.2</v>
      </c>
      <c r="E15" s="36">
        <v>123.8</v>
      </c>
      <c r="F15" s="37">
        <v>35.76</v>
      </c>
      <c r="G15" s="37">
        <v>3.1440000000000001</v>
      </c>
      <c r="H15" s="35">
        <v>31000</v>
      </c>
      <c r="I15" s="35">
        <v>1314</v>
      </c>
      <c r="J15" s="36">
        <v>1.9</v>
      </c>
      <c r="K15" s="36">
        <v>6.3</v>
      </c>
      <c r="L15" s="36">
        <v>3.6</v>
      </c>
      <c r="M15" s="37">
        <v>9.3119999999999994</v>
      </c>
      <c r="N15" s="37">
        <v>9.0999999999999998E-2</v>
      </c>
      <c r="O15" s="3" t="s">
        <v>36</v>
      </c>
    </row>
    <row r="16" spans="1:15" ht="15" customHeight="1">
      <c r="A16" s="15">
        <v>13</v>
      </c>
      <c r="B16" s="35">
        <v>1362</v>
      </c>
      <c r="C16" s="36">
        <v>76.2</v>
      </c>
      <c r="D16" s="36">
        <v>77.2</v>
      </c>
      <c r="E16" s="36">
        <v>144</v>
      </c>
      <c r="F16" s="37">
        <v>60.88</v>
      </c>
      <c r="G16" s="37">
        <v>3.7919999999999998</v>
      </c>
      <c r="H16" s="35">
        <v>32000</v>
      </c>
      <c r="I16" s="35">
        <v>1339</v>
      </c>
      <c r="J16" s="36">
        <v>1.3</v>
      </c>
      <c r="K16" s="36">
        <v>5.8</v>
      </c>
      <c r="L16" s="36">
        <v>4.5999999999999996</v>
      </c>
      <c r="M16" s="37">
        <v>9.6</v>
      </c>
      <c r="N16" s="37">
        <v>0.14899999999999999</v>
      </c>
      <c r="O16" s="3" t="s">
        <v>36</v>
      </c>
    </row>
    <row r="17" spans="1:15" ht="15" customHeight="1">
      <c r="A17" s="15">
        <v>14</v>
      </c>
      <c r="B17" s="35">
        <v>1299</v>
      </c>
      <c r="C17" s="36">
        <v>78.900000000000006</v>
      </c>
      <c r="D17" s="36">
        <v>85.4</v>
      </c>
      <c r="E17" s="36">
        <v>100</v>
      </c>
      <c r="F17" s="37">
        <v>31.8</v>
      </c>
      <c r="G17" s="37">
        <v>3.8159999999999998</v>
      </c>
      <c r="H17" s="35">
        <v>33000</v>
      </c>
      <c r="I17" s="35">
        <v>1287</v>
      </c>
      <c r="J17" s="36">
        <v>1.3</v>
      </c>
      <c r="K17" s="36">
        <v>6.4</v>
      </c>
      <c r="L17" s="36">
        <v>6.8</v>
      </c>
      <c r="M17" s="37">
        <v>10.68</v>
      </c>
      <c r="N17" s="37">
        <v>0.106</v>
      </c>
      <c r="O17" s="3" t="s">
        <v>36</v>
      </c>
    </row>
    <row r="18" spans="1:15" ht="15" customHeight="1">
      <c r="A18" s="15">
        <v>15</v>
      </c>
      <c r="B18" s="35">
        <v>1287</v>
      </c>
      <c r="C18" s="36">
        <v>64.8</v>
      </c>
      <c r="D18" s="36">
        <v>81</v>
      </c>
      <c r="E18" s="36">
        <v>118.8</v>
      </c>
      <c r="F18" s="37">
        <v>30.96</v>
      </c>
      <c r="G18" s="37">
        <v>2.88</v>
      </c>
      <c r="H18" s="35">
        <v>32000</v>
      </c>
      <c r="I18" s="35">
        <v>1278</v>
      </c>
      <c r="J18" s="36">
        <v>1</v>
      </c>
      <c r="K18" s="36">
        <v>6.2</v>
      </c>
      <c r="L18" s="36">
        <v>5.8</v>
      </c>
      <c r="M18" s="37">
        <v>9.3119999999999994</v>
      </c>
      <c r="N18" s="37">
        <v>0.13</v>
      </c>
      <c r="O18" s="3" t="s">
        <v>36</v>
      </c>
    </row>
    <row r="19" spans="1:15" ht="15" customHeight="1">
      <c r="A19" s="15">
        <v>16</v>
      </c>
      <c r="B19" s="35">
        <v>1359</v>
      </c>
      <c r="C19" s="36">
        <v>92.4</v>
      </c>
      <c r="D19" s="36">
        <v>96.2</v>
      </c>
      <c r="E19" s="36">
        <v>133.69999999999999</v>
      </c>
      <c r="F19" s="37">
        <v>31.36</v>
      </c>
      <c r="G19" s="37">
        <v>3.3119999999999998</v>
      </c>
      <c r="H19" s="44">
        <v>33000</v>
      </c>
      <c r="I19" s="44">
        <v>1335</v>
      </c>
      <c r="J19" s="36">
        <v>1</v>
      </c>
      <c r="K19" s="36">
        <v>5</v>
      </c>
      <c r="L19" s="36">
        <v>6.8</v>
      </c>
      <c r="M19" s="37">
        <v>7.2</v>
      </c>
      <c r="N19" s="37">
        <v>0.13400000000000001</v>
      </c>
      <c r="O19" s="3" t="s">
        <v>36</v>
      </c>
    </row>
    <row r="20" spans="1:15" ht="15" customHeight="1">
      <c r="A20" s="15">
        <v>17</v>
      </c>
      <c r="B20" s="35">
        <v>1336</v>
      </c>
      <c r="C20" s="36">
        <v>63</v>
      </c>
      <c r="D20" s="36">
        <v>74</v>
      </c>
      <c r="E20" s="36">
        <v>95</v>
      </c>
      <c r="F20" s="37">
        <v>55.2</v>
      </c>
      <c r="G20" s="37">
        <v>5.04</v>
      </c>
      <c r="H20" s="35">
        <v>32000</v>
      </c>
      <c r="I20" s="35">
        <v>1323</v>
      </c>
      <c r="J20" s="36">
        <v>1.2</v>
      </c>
      <c r="K20" s="36">
        <v>6.6</v>
      </c>
      <c r="L20" s="36">
        <v>6</v>
      </c>
      <c r="M20" s="37">
        <v>8.3520000000000003</v>
      </c>
      <c r="N20" s="37">
        <v>0.14899999999999999</v>
      </c>
      <c r="O20" s="3" t="s">
        <v>36</v>
      </c>
    </row>
    <row r="21" spans="1:15" ht="15" customHeight="1">
      <c r="A21" s="15">
        <v>18</v>
      </c>
      <c r="B21" s="35">
        <v>1363</v>
      </c>
      <c r="C21" s="36">
        <v>90.2</v>
      </c>
      <c r="D21" s="36">
        <v>79.400000000000006</v>
      </c>
      <c r="E21" s="36">
        <v>106.7</v>
      </c>
      <c r="F21" s="37">
        <v>31.26</v>
      </c>
      <c r="G21" s="37">
        <v>3.2639999999999998</v>
      </c>
      <c r="H21" s="35">
        <v>32000</v>
      </c>
      <c r="I21" s="35">
        <v>1367</v>
      </c>
      <c r="J21" s="36">
        <v>1.1000000000000001</v>
      </c>
      <c r="K21" s="36">
        <v>6.4</v>
      </c>
      <c r="L21" s="36">
        <v>5.8</v>
      </c>
      <c r="M21" s="37">
        <v>9.1920000000000002</v>
      </c>
      <c r="N21" s="37">
        <v>0.12</v>
      </c>
      <c r="O21" s="3" t="s">
        <v>36</v>
      </c>
    </row>
    <row r="22" spans="1:15" ht="15" customHeight="1">
      <c r="A22" s="15">
        <v>19</v>
      </c>
      <c r="B22" s="35">
        <v>1323</v>
      </c>
      <c r="C22" s="36">
        <v>80.400000000000006</v>
      </c>
      <c r="D22" s="36">
        <v>86.6</v>
      </c>
      <c r="E22" s="36">
        <v>106</v>
      </c>
      <c r="F22" s="37">
        <v>34.96</v>
      </c>
      <c r="G22" s="37">
        <v>4.1760000000000002</v>
      </c>
      <c r="H22" s="35">
        <v>31000</v>
      </c>
      <c r="I22" s="35">
        <v>1367</v>
      </c>
      <c r="J22" s="36">
        <v>1.1000000000000001</v>
      </c>
      <c r="K22" s="36">
        <v>6.4</v>
      </c>
      <c r="L22" s="36">
        <v>5.8</v>
      </c>
      <c r="M22" s="37">
        <v>10.491</v>
      </c>
      <c r="N22" s="37">
        <v>0.125</v>
      </c>
      <c r="O22" s="3" t="s">
        <v>36</v>
      </c>
    </row>
    <row r="23" spans="1:15" ht="15" customHeight="1">
      <c r="A23" s="15">
        <v>20</v>
      </c>
      <c r="B23" s="35">
        <v>1359</v>
      </c>
      <c r="C23" s="36">
        <v>75.8</v>
      </c>
      <c r="D23" s="36">
        <v>78.400000000000006</v>
      </c>
      <c r="E23" s="36">
        <v>95</v>
      </c>
      <c r="F23" s="37">
        <v>35.04</v>
      </c>
      <c r="G23" s="37">
        <v>3.1680000000000001</v>
      </c>
      <c r="H23" s="35">
        <v>28000</v>
      </c>
      <c r="I23" s="35">
        <v>1371</v>
      </c>
      <c r="J23" s="36">
        <v>0.9</v>
      </c>
      <c r="K23" s="36">
        <v>6</v>
      </c>
      <c r="L23" s="36">
        <v>5.8</v>
      </c>
      <c r="M23" s="37">
        <v>10.151999999999999</v>
      </c>
      <c r="N23" s="37">
        <v>0.10100000000000001</v>
      </c>
      <c r="O23" s="3" t="s">
        <v>36</v>
      </c>
    </row>
    <row r="24" spans="1:15" ht="15" customHeight="1">
      <c r="A24" s="15">
        <v>21</v>
      </c>
      <c r="B24" s="30">
        <v>1303</v>
      </c>
      <c r="C24" s="33">
        <v>89</v>
      </c>
      <c r="D24" s="33">
        <v>87.8</v>
      </c>
      <c r="E24" s="33">
        <v>102.5</v>
      </c>
      <c r="F24" s="34">
        <v>31.2</v>
      </c>
      <c r="G24" s="34">
        <v>3.12</v>
      </c>
      <c r="H24" s="30">
        <v>32000</v>
      </c>
      <c r="I24" s="30">
        <v>1299</v>
      </c>
      <c r="J24" s="33">
        <v>1</v>
      </c>
      <c r="K24" s="33">
        <v>6</v>
      </c>
      <c r="L24" s="33">
        <v>5</v>
      </c>
      <c r="M24" s="34">
        <v>9.6479999999999997</v>
      </c>
      <c r="N24" s="34">
        <v>0.125</v>
      </c>
      <c r="O24" s="3" t="s">
        <v>36</v>
      </c>
    </row>
    <row r="25" spans="1:15" ht="15" customHeight="1">
      <c r="A25" s="15">
        <v>22</v>
      </c>
      <c r="B25" s="30">
        <v>1353</v>
      </c>
      <c r="C25" s="31">
        <v>82.2</v>
      </c>
      <c r="D25" s="31">
        <v>71</v>
      </c>
      <c r="E25" s="31">
        <v>93</v>
      </c>
      <c r="F25" s="32">
        <v>40.08</v>
      </c>
      <c r="G25" s="32">
        <v>3.2639999999999998</v>
      </c>
      <c r="H25" s="30">
        <v>33000</v>
      </c>
      <c r="I25" s="30">
        <v>1318</v>
      </c>
      <c r="J25" s="33">
        <v>2</v>
      </c>
      <c r="K25" s="33">
        <v>6.5</v>
      </c>
      <c r="L25" s="33">
        <v>5.3</v>
      </c>
      <c r="M25" s="34">
        <v>7.4640000000000004</v>
      </c>
      <c r="N25" s="34">
        <v>0.106</v>
      </c>
      <c r="O25" s="3" t="s">
        <v>36</v>
      </c>
    </row>
    <row r="26" spans="1:15" ht="15" customHeight="1">
      <c r="A26" s="15">
        <v>23</v>
      </c>
      <c r="B26" s="30">
        <v>1342</v>
      </c>
      <c r="C26" s="31">
        <v>66</v>
      </c>
      <c r="D26" s="31">
        <v>61.2</v>
      </c>
      <c r="E26" s="31">
        <v>60</v>
      </c>
      <c r="F26" s="32">
        <v>19.28</v>
      </c>
      <c r="G26" s="32">
        <v>1.5840000000000001</v>
      </c>
      <c r="H26" s="30">
        <v>33000</v>
      </c>
      <c r="I26" s="30">
        <v>1318</v>
      </c>
      <c r="J26" s="33">
        <v>0.9</v>
      </c>
      <c r="K26" s="33">
        <v>5</v>
      </c>
      <c r="L26" s="33">
        <v>4.8</v>
      </c>
      <c r="M26" s="34">
        <v>5.444</v>
      </c>
      <c r="N26" s="34">
        <v>0.17299999999999999</v>
      </c>
      <c r="O26" s="3" t="s">
        <v>36</v>
      </c>
    </row>
    <row r="27" spans="1:15" ht="15" customHeight="1">
      <c r="A27" s="15">
        <v>24</v>
      </c>
      <c r="B27" s="30">
        <v>1370</v>
      </c>
      <c r="C27" s="31">
        <v>59.8</v>
      </c>
      <c r="D27" s="31">
        <v>43.7</v>
      </c>
      <c r="E27" s="31">
        <v>86.7</v>
      </c>
      <c r="F27" s="32">
        <v>17.7</v>
      </c>
      <c r="G27" s="32">
        <v>1.704</v>
      </c>
      <c r="H27" s="30">
        <v>30000</v>
      </c>
      <c r="I27" s="30">
        <v>1328</v>
      </c>
      <c r="J27" s="33">
        <v>0.8</v>
      </c>
      <c r="K27" s="33">
        <v>6.6</v>
      </c>
      <c r="L27" s="33">
        <v>5.4</v>
      </c>
      <c r="M27" s="34">
        <v>8.3279999999999994</v>
      </c>
      <c r="N27" s="34">
        <v>0.14899999999999999</v>
      </c>
      <c r="O27" s="3" t="s">
        <v>36</v>
      </c>
    </row>
    <row r="28" spans="1:15" ht="15" customHeight="1">
      <c r="A28" s="15">
        <v>25</v>
      </c>
      <c r="B28" s="30">
        <v>1325</v>
      </c>
      <c r="C28" s="31">
        <v>57.7</v>
      </c>
      <c r="D28" s="31">
        <v>49.1</v>
      </c>
      <c r="E28" s="31">
        <v>108.8</v>
      </c>
      <c r="F28" s="32">
        <v>20.736000000000001</v>
      </c>
      <c r="G28" s="32">
        <v>1.8959999999999999</v>
      </c>
      <c r="H28" s="30">
        <v>29000</v>
      </c>
      <c r="I28" s="30">
        <v>1288</v>
      </c>
      <c r="J28" s="33">
        <v>0.9</v>
      </c>
      <c r="K28" s="33">
        <v>6.5</v>
      </c>
      <c r="L28" s="33">
        <v>5.8</v>
      </c>
      <c r="M28" s="34">
        <v>8.016</v>
      </c>
      <c r="N28" s="34">
        <v>0.14399999999999999</v>
      </c>
      <c r="O28" s="3" t="s">
        <v>36</v>
      </c>
    </row>
    <row r="29" spans="1:15" ht="15" customHeight="1">
      <c r="A29" s="15">
        <v>26</v>
      </c>
      <c r="B29" s="30">
        <v>1355</v>
      </c>
      <c r="C29" s="31">
        <v>55</v>
      </c>
      <c r="D29" s="31">
        <v>51.3</v>
      </c>
      <c r="E29" s="31">
        <v>57.3</v>
      </c>
      <c r="F29" s="32">
        <v>23.135999999999999</v>
      </c>
      <c r="G29" s="32">
        <v>2.2080000000000002</v>
      </c>
      <c r="H29" s="30">
        <v>29000</v>
      </c>
      <c r="I29" s="30">
        <v>1321</v>
      </c>
      <c r="J29" s="33">
        <v>0.9</v>
      </c>
      <c r="K29" s="33">
        <v>6.4</v>
      </c>
      <c r="L29" s="33">
        <v>5.8</v>
      </c>
      <c r="M29" s="34">
        <v>7.4160000000000004</v>
      </c>
      <c r="N29" s="34">
        <v>0.115</v>
      </c>
      <c r="O29" s="3" t="s">
        <v>36</v>
      </c>
    </row>
    <row r="30" spans="1:15" ht="15" customHeight="1">
      <c r="A30" s="15">
        <v>27</v>
      </c>
      <c r="B30" s="30">
        <v>1335</v>
      </c>
      <c r="C30" s="31">
        <v>67.7</v>
      </c>
      <c r="D30" s="31">
        <v>65.599999999999994</v>
      </c>
      <c r="E30" s="31">
        <v>72.900000000000006</v>
      </c>
      <c r="F30" s="32">
        <v>22.14</v>
      </c>
      <c r="G30" s="32">
        <v>2.9279999999999999</v>
      </c>
      <c r="H30" s="30">
        <v>28000</v>
      </c>
      <c r="I30" s="30">
        <v>1272</v>
      </c>
      <c r="J30" s="33">
        <v>1</v>
      </c>
      <c r="K30" s="33">
        <v>6.8</v>
      </c>
      <c r="L30" s="33">
        <v>4.5999999999999996</v>
      </c>
      <c r="M30" s="34">
        <v>7.056</v>
      </c>
      <c r="N30" s="34">
        <v>0.158</v>
      </c>
      <c r="O30" s="3" t="s">
        <v>36</v>
      </c>
    </row>
    <row r="31" spans="1:15" ht="15" customHeight="1">
      <c r="A31" s="15">
        <v>28</v>
      </c>
      <c r="B31" s="30">
        <v>1353</v>
      </c>
      <c r="C31" s="31">
        <v>65.599999999999994</v>
      </c>
      <c r="D31" s="31">
        <v>68.8</v>
      </c>
      <c r="E31" s="31">
        <v>83.8</v>
      </c>
      <c r="F31" s="32">
        <v>23.184000000000001</v>
      </c>
      <c r="G31" s="32">
        <v>3.4079999999999999</v>
      </c>
      <c r="H31" s="30">
        <v>27000</v>
      </c>
      <c r="I31" s="30">
        <v>1295</v>
      </c>
      <c r="J31" s="33">
        <v>0.8</v>
      </c>
      <c r="K31" s="33">
        <v>4.7</v>
      </c>
      <c r="L31" s="33">
        <v>4.2</v>
      </c>
      <c r="M31" s="34">
        <v>4.8719999999999999</v>
      </c>
      <c r="N31" s="34">
        <v>0.106</v>
      </c>
      <c r="O31" s="3" t="s">
        <v>36</v>
      </c>
    </row>
    <row r="32" spans="1:15" ht="15" customHeight="1">
      <c r="A32" s="15">
        <v>29</v>
      </c>
      <c r="B32" s="30">
        <v>1333</v>
      </c>
      <c r="C32" s="31">
        <v>76.400000000000006</v>
      </c>
      <c r="D32" s="31">
        <v>73.400000000000006</v>
      </c>
      <c r="E32" s="31">
        <v>110</v>
      </c>
      <c r="F32" s="32">
        <v>35.76</v>
      </c>
      <c r="G32" s="32">
        <v>3.0859999999999999</v>
      </c>
      <c r="H32" s="30">
        <v>30000</v>
      </c>
      <c r="I32" s="30">
        <v>1362</v>
      </c>
      <c r="J32" s="33">
        <v>0.3</v>
      </c>
      <c r="K32" s="33">
        <v>5.2</v>
      </c>
      <c r="L32" s="33">
        <v>4.4000000000000004</v>
      </c>
      <c r="M32" s="34">
        <v>9.5039999999999996</v>
      </c>
      <c r="N32" s="34">
        <v>0.11</v>
      </c>
      <c r="O32" s="3" t="s">
        <v>36</v>
      </c>
    </row>
    <row r="33" spans="1:15" ht="15" customHeight="1">
      <c r="A33" s="15">
        <v>30</v>
      </c>
      <c r="B33" s="30">
        <v>1359</v>
      </c>
      <c r="C33" s="31">
        <v>79.400000000000006</v>
      </c>
      <c r="D33" s="31">
        <v>80.2</v>
      </c>
      <c r="E33" s="31">
        <v>110</v>
      </c>
      <c r="F33" s="32">
        <v>27.6</v>
      </c>
      <c r="G33" s="32">
        <v>2.5920000000000001</v>
      </c>
      <c r="H33" s="30">
        <v>27000</v>
      </c>
      <c r="I33" s="30">
        <v>1384</v>
      </c>
      <c r="J33" s="33">
        <v>0.2</v>
      </c>
      <c r="K33" s="33">
        <v>4.7</v>
      </c>
      <c r="L33" s="33">
        <v>5.6</v>
      </c>
      <c r="M33" s="34">
        <v>7.3920000000000003</v>
      </c>
      <c r="N33" s="34">
        <v>9.6000000000000002E-2</v>
      </c>
      <c r="O33" s="3" t="s">
        <v>36</v>
      </c>
    </row>
    <row r="34" spans="1:15" ht="15" customHeight="1">
      <c r="A34" s="15">
        <v>31</v>
      </c>
      <c r="B34" s="30">
        <v>1390</v>
      </c>
      <c r="C34" s="31">
        <v>100.5</v>
      </c>
      <c r="D34" s="31">
        <v>99.6</v>
      </c>
      <c r="E34" s="31">
        <v>96</v>
      </c>
      <c r="F34" s="32">
        <v>30.48</v>
      </c>
      <c r="G34" s="32">
        <v>2.5369999999999999</v>
      </c>
      <c r="H34" s="30">
        <v>29000</v>
      </c>
      <c r="I34" s="30">
        <v>1379</v>
      </c>
      <c r="J34" s="33">
        <v>0.5</v>
      </c>
      <c r="K34" s="33">
        <v>5</v>
      </c>
      <c r="L34" s="33">
        <v>4.4000000000000004</v>
      </c>
      <c r="M34" s="34">
        <v>10.512</v>
      </c>
      <c r="N34" s="34">
        <v>8.5999999999999993E-2</v>
      </c>
      <c r="O34" s="3" t="s">
        <v>36</v>
      </c>
    </row>
    <row r="35" spans="1:15" ht="15" customHeight="1">
      <c r="A35" s="72" t="s">
        <v>35</v>
      </c>
      <c r="B35" s="3">
        <f>SUM(B4:B34)</f>
        <v>41635</v>
      </c>
      <c r="C35" s="16">
        <f t="shared" ref="C35:N35" si="0">SUM(C4:C34)</f>
        <v>2391.1000000000004</v>
      </c>
      <c r="D35" s="16">
        <f t="shared" si="0"/>
        <v>2335.1999999999998</v>
      </c>
      <c r="E35" s="16">
        <f t="shared" si="0"/>
        <v>3228.8000000000006</v>
      </c>
      <c r="F35" s="4">
        <f t="shared" si="0"/>
        <v>972.61200000000008</v>
      </c>
      <c r="G35" s="4">
        <f t="shared" si="0"/>
        <v>99.055000000000007</v>
      </c>
      <c r="H35" s="3">
        <f t="shared" si="0"/>
        <v>966000</v>
      </c>
      <c r="I35" s="3">
        <f t="shared" si="0"/>
        <v>40908</v>
      </c>
      <c r="J35" s="16">
        <f t="shared" si="0"/>
        <v>32.9</v>
      </c>
      <c r="K35" s="16">
        <f t="shared" si="0"/>
        <v>184.39999999999998</v>
      </c>
      <c r="L35" s="16">
        <f t="shared" si="0"/>
        <v>161.79999999999998</v>
      </c>
      <c r="M35" s="4">
        <f t="shared" si="0"/>
        <v>252.57499999999996</v>
      </c>
      <c r="N35" s="4">
        <f t="shared" si="0"/>
        <v>3.9179999999999997</v>
      </c>
      <c r="O35" s="3" t="s">
        <v>36</v>
      </c>
    </row>
    <row r="36" spans="1:15" ht="20.100000000000001" customHeight="1">
      <c r="A36" s="72" t="s">
        <v>2</v>
      </c>
      <c r="B36" s="3">
        <f>MIN(B4:B34)</f>
        <v>1285</v>
      </c>
      <c r="C36" s="16">
        <f t="shared" ref="C36:N36" si="1">MIN(C4:C34)</f>
        <v>52.8</v>
      </c>
      <c r="D36" s="16">
        <f t="shared" si="1"/>
        <v>43.7</v>
      </c>
      <c r="E36" s="16">
        <f t="shared" si="1"/>
        <v>57.3</v>
      </c>
      <c r="F36" s="4">
        <f t="shared" si="1"/>
        <v>17.7</v>
      </c>
      <c r="G36" s="4">
        <f t="shared" si="1"/>
        <v>1.5840000000000001</v>
      </c>
      <c r="H36" s="3">
        <f t="shared" si="1"/>
        <v>27000</v>
      </c>
      <c r="I36" s="3">
        <f t="shared" si="1"/>
        <v>1187</v>
      </c>
      <c r="J36" s="16">
        <f t="shared" si="1"/>
        <v>0.2</v>
      </c>
      <c r="K36" s="16">
        <f t="shared" si="1"/>
        <v>4.7</v>
      </c>
      <c r="L36" s="16">
        <f t="shared" si="1"/>
        <v>3</v>
      </c>
      <c r="M36" s="4">
        <f t="shared" si="1"/>
        <v>3.8159999999999998</v>
      </c>
      <c r="N36" s="4">
        <f t="shared" si="1"/>
        <v>3.4000000000000002E-2</v>
      </c>
      <c r="O36" s="3" t="s">
        <v>36</v>
      </c>
    </row>
    <row r="37" spans="1:15" ht="20.100000000000001" customHeight="1">
      <c r="A37" s="72" t="s">
        <v>3</v>
      </c>
      <c r="B37" s="3">
        <f>MAX(B4:B34)</f>
        <v>1408</v>
      </c>
      <c r="C37" s="16">
        <f t="shared" ref="C37:N37" si="2">MAX(C4:C34)</f>
        <v>146.4</v>
      </c>
      <c r="D37" s="16">
        <f t="shared" si="2"/>
        <v>119.6</v>
      </c>
      <c r="E37" s="16">
        <f t="shared" si="2"/>
        <v>212</v>
      </c>
      <c r="F37" s="4">
        <f t="shared" si="2"/>
        <v>60.88</v>
      </c>
      <c r="G37" s="4">
        <f t="shared" si="2"/>
        <v>5.76</v>
      </c>
      <c r="H37" s="3">
        <f t="shared" si="2"/>
        <v>35000</v>
      </c>
      <c r="I37" s="3">
        <f t="shared" si="2"/>
        <v>1384</v>
      </c>
      <c r="J37" s="16">
        <f t="shared" si="2"/>
        <v>2</v>
      </c>
      <c r="K37" s="16">
        <f t="shared" si="2"/>
        <v>7</v>
      </c>
      <c r="L37" s="16">
        <f t="shared" si="2"/>
        <v>6.8</v>
      </c>
      <c r="M37" s="4">
        <f t="shared" si="2"/>
        <v>10.872</v>
      </c>
      <c r="N37" s="4">
        <f t="shared" si="2"/>
        <v>0.17799999999999999</v>
      </c>
      <c r="O37" s="3" t="s">
        <v>36</v>
      </c>
    </row>
    <row r="38" spans="1:15" ht="19.5" customHeight="1">
      <c r="A38" s="72" t="s">
        <v>4</v>
      </c>
      <c r="B38" s="3">
        <f>AVERAGE(B4:B34)</f>
        <v>1343.0645161290322</v>
      </c>
      <c r="C38" s="16">
        <f t="shared" ref="C38:N38" si="3">AVERAGE(C4:C34)</f>
        <v>77.132258064516137</v>
      </c>
      <c r="D38" s="16">
        <f t="shared" si="3"/>
        <v>75.329032258064515</v>
      </c>
      <c r="E38" s="16">
        <f t="shared" si="3"/>
        <v>104.15483870967743</v>
      </c>
      <c r="F38" s="4">
        <f t="shared" si="3"/>
        <v>31.374580645161291</v>
      </c>
      <c r="G38" s="4">
        <f t="shared" si="3"/>
        <v>3.1953225806451617</v>
      </c>
      <c r="H38" s="3">
        <f>ROUND((AVERAGE(H4:H34)),-3)</f>
        <v>31000</v>
      </c>
      <c r="I38" s="3">
        <f t="shared" si="3"/>
        <v>1319.6129032258063</v>
      </c>
      <c r="J38" s="16">
        <f t="shared" si="3"/>
        <v>1.0612903225806452</v>
      </c>
      <c r="K38" s="16">
        <f t="shared" si="3"/>
        <v>5.9483870967741925</v>
      </c>
      <c r="L38" s="16">
        <f t="shared" si="3"/>
        <v>5.2193548387096769</v>
      </c>
      <c r="M38" s="4">
        <f t="shared" si="3"/>
        <v>8.1475806451612893</v>
      </c>
      <c r="N38" s="4">
        <f t="shared" si="3"/>
        <v>0.12638709677419355</v>
      </c>
      <c r="O38" s="3" t="s">
        <v>36</v>
      </c>
    </row>
    <row r="43" spans="1:15">
      <c r="C43" s="70"/>
      <c r="D43" s="71"/>
      <c r="E43" s="71"/>
      <c r="F43" s="71"/>
      <c r="G43" s="71"/>
      <c r="J43" s="71"/>
      <c r="K43" s="71"/>
    </row>
  </sheetData>
  <mergeCells count="6"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196" priority="33" stopIfTrue="1" operator="greaterThan">
      <formula>40</formula>
    </cfRule>
  </conditionalFormatting>
  <conditionalFormatting sqref="J39:J65536 J2:J3 J5:J34">
    <cfRule type="cellIs" dxfId="195" priority="32" stopIfTrue="1" operator="greaterThan">
      <formula>10</formula>
    </cfRule>
  </conditionalFormatting>
  <conditionalFormatting sqref="L39:L65536 L2:L3 L5:L34">
    <cfRule type="cellIs" dxfId="194" priority="31" stopIfTrue="1" operator="greaterThan">
      <formula>10</formula>
    </cfRule>
  </conditionalFormatting>
  <conditionalFormatting sqref="M39:M65536 M2:M3 M5:M34">
    <cfRule type="cellIs" dxfId="193" priority="30" stopIfTrue="1" operator="greaterThan">
      <formula>20</formula>
    </cfRule>
  </conditionalFormatting>
  <conditionalFormatting sqref="N39:N65536 N2:N3 N5:N34">
    <cfRule type="cellIs" dxfId="192" priority="29" stopIfTrue="1" operator="greaterThan">
      <formula>2</formula>
    </cfRule>
  </conditionalFormatting>
  <conditionalFormatting sqref="O2:O65536">
    <cfRule type="cellIs" dxfId="191" priority="28" stopIfTrue="1" operator="greaterThan">
      <formula>3000</formula>
    </cfRule>
  </conditionalFormatting>
  <conditionalFormatting sqref="K5:K15">
    <cfRule type="cellIs" dxfId="190" priority="27" stopIfTrue="1" operator="greaterThan">
      <formula>40</formula>
    </cfRule>
  </conditionalFormatting>
  <conditionalFormatting sqref="J5:J15">
    <cfRule type="cellIs" dxfId="189" priority="26" stopIfTrue="1" operator="greaterThan">
      <formula>10</formula>
    </cfRule>
  </conditionalFormatting>
  <conditionalFormatting sqref="L5:L15">
    <cfRule type="cellIs" dxfId="188" priority="25" stopIfTrue="1" operator="greaterThan">
      <formula>10</formula>
    </cfRule>
  </conditionalFormatting>
  <conditionalFormatting sqref="M5:M15">
    <cfRule type="cellIs" dxfId="187" priority="24" stopIfTrue="1" operator="greaterThan">
      <formula>20</formula>
    </cfRule>
  </conditionalFormatting>
  <conditionalFormatting sqref="N5:N15">
    <cfRule type="cellIs" dxfId="186" priority="23" stopIfTrue="1" operator="greaterThan">
      <formula>2</formula>
    </cfRule>
  </conditionalFormatting>
  <conditionalFormatting sqref="K17">
    <cfRule type="cellIs" dxfId="185" priority="22" stopIfTrue="1" operator="greaterThan">
      <formula>40</formula>
    </cfRule>
  </conditionalFormatting>
  <conditionalFormatting sqref="J17">
    <cfRule type="cellIs" dxfId="184" priority="21" stopIfTrue="1" operator="greaterThan">
      <formula>10</formula>
    </cfRule>
  </conditionalFormatting>
  <conditionalFormatting sqref="L17">
    <cfRule type="cellIs" dxfId="183" priority="20" stopIfTrue="1" operator="greaterThan">
      <formula>10</formula>
    </cfRule>
  </conditionalFormatting>
  <conditionalFormatting sqref="M17">
    <cfRule type="cellIs" dxfId="182" priority="19" stopIfTrue="1" operator="greaterThan">
      <formula>20</formula>
    </cfRule>
  </conditionalFormatting>
  <conditionalFormatting sqref="N17">
    <cfRule type="cellIs" dxfId="181" priority="18" stopIfTrue="1" operator="greaterThan">
      <formula>2</formula>
    </cfRule>
  </conditionalFormatting>
  <conditionalFormatting sqref="K17">
    <cfRule type="cellIs" dxfId="180" priority="17" stopIfTrue="1" operator="greaterThan">
      <formula>40</formula>
    </cfRule>
  </conditionalFormatting>
  <conditionalFormatting sqref="J17">
    <cfRule type="cellIs" dxfId="179" priority="16" stopIfTrue="1" operator="greaterThan">
      <formula>10</formula>
    </cfRule>
  </conditionalFormatting>
  <conditionalFormatting sqref="L17">
    <cfRule type="cellIs" dxfId="178" priority="15" stopIfTrue="1" operator="greaterThan">
      <formula>10</formula>
    </cfRule>
  </conditionalFormatting>
  <conditionalFormatting sqref="M17">
    <cfRule type="cellIs" dxfId="177" priority="14" stopIfTrue="1" operator="greaterThan">
      <formula>20</formula>
    </cfRule>
  </conditionalFormatting>
  <conditionalFormatting sqref="N17">
    <cfRule type="cellIs" dxfId="176" priority="13" stopIfTrue="1" operator="greaterThan">
      <formula>2</formula>
    </cfRule>
  </conditionalFormatting>
  <conditionalFormatting sqref="K12">
    <cfRule type="cellIs" dxfId="175" priority="12" stopIfTrue="1" operator="greaterThan">
      <formula>40</formula>
    </cfRule>
  </conditionalFormatting>
  <conditionalFormatting sqref="J12">
    <cfRule type="cellIs" dxfId="174" priority="11" stopIfTrue="1" operator="greaterThan">
      <formula>10</formula>
    </cfRule>
  </conditionalFormatting>
  <conditionalFormatting sqref="L12">
    <cfRule type="cellIs" dxfId="173" priority="10" stopIfTrue="1" operator="greaterThan">
      <formula>10</formula>
    </cfRule>
  </conditionalFormatting>
  <conditionalFormatting sqref="M12">
    <cfRule type="cellIs" dxfId="172" priority="9" stopIfTrue="1" operator="greaterThan">
      <formula>20</formula>
    </cfRule>
  </conditionalFormatting>
  <conditionalFormatting sqref="N12">
    <cfRule type="cellIs" dxfId="171" priority="8" stopIfTrue="1" operator="greaterThan">
      <formula>2</formula>
    </cfRule>
  </conditionalFormatting>
  <conditionalFormatting sqref="J12">
    <cfRule type="cellIs" dxfId="170" priority="7" stopIfTrue="1" operator="greaterThan">
      <formula>10</formula>
    </cfRule>
  </conditionalFormatting>
  <conditionalFormatting sqref="J12">
    <cfRule type="cellIs" dxfId="169" priority="6" stopIfTrue="1" operator="greaterThan">
      <formula>10</formula>
    </cfRule>
  </conditionalFormatting>
  <conditionalFormatting sqref="K12">
    <cfRule type="cellIs" dxfId="168" priority="5" stopIfTrue="1" operator="greaterThan">
      <formula>40</formula>
    </cfRule>
  </conditionalFormatting>
  <conditionalFormatting sqref="J12">
    <cfRule type="cellIs" dxfId="167" priority="4" stopIfTrue="1" operator="greaterThan">
      <formula>10</formula>
    </cfRule>
  </conditionalFormatting>
  <conditionalFormatting sqref="L12">
    <cfRule type="cellIs" dxfId="166" priority="3" stopIfTrue="1" operator="greaterThan">
      <formula>10</formula>
    </cfRule>
  </conditionalFormatting>
  <conditionalFormatting sqref="M12">
    <cfRule type="cellIs" dxfId="165" priority="2" stopIfTrue="1" operator="greaterThan">
      <formula>20</formula>
    </cfRule>
  </conditionalFormatting>
  <conditionalFormatting sqref="N12">
    <cfRule type="cellIs" dxfId="164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A1" s="114" t="s">
        <v>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64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77" t="s">
        <v>6</v>
      </c>
      <c r="D3" s="77" t="s">
        <v>7</v>
      </c>
      <c r="E3" s="77" t="s">
        <v>8</v>
      </c>
      <c r="F3" s="77" t="s">
        <v>9</v>
      </c>
      <c r="G3" s="77" t="s">
        <v>10</v>
      </c>
      <c r="H3" s="12" t="s">
        <v>0</v>
      </c>
      <c r="I3" s="115"/>
      <c r="J3" s="76" t="s">
        <v>6</v>
      </c>
      <c r="K3" s="76" t="s">
        <v>7</v>
      </c>
      <c r="L3" s="76" t="s">
        <v>8</v>
      </c>
      <c r="M3" s="76" t="s">
        <v>9</v>
      </c>
      <c r="N3" s="76" t="s">
        <v>10</v>
      </c>
      <c r="O3" s="13" t="s">
        <v>0</v>
      </c>
    </row>
    <row r="4" spans="1:15" ht="15" customHeight="1">
      <c r="A4" s="15">
        <v>1</v>
      </c>
      <c r="B4" s="45">
        <v>1313</v>
      </c>
      <c r="C4" s="48">
        <v>79</v>
      </c>
      <c r="D4" s="48">
        <v>69.400000000000006</v>
      </c>
      <c r="E4" s="48">
        <v>91.7</v>
      </c>
      <c r="F4" s="47">
        <v>27.6</v>
      </c>
      <c r="G4" s="47">
        <v>3.2639999999999998</v>
      </c>
      <c r="H4" s="45">
        <v>32000</v>
      </c>
      <c r="I4" s="45">
        <v>1306</v>
      </c>
      <c r="J4" s="46">
        <v>0.7</v>
      </c>
      <c r="K4" s="46">
        <v>5.8</v>
      </c>
      <c r="L4" s="48">
        <v>6</v>
      </c>
      <c r="M4" s="66">
        <v>8.64</v>
      </c>
      <c r="N4" s="47">
        <v>0.14399999999999999</v>
      </c>
      <c r="O4" s="3" t="s">
        <v>36</v>
      </c>
    </row>
    <row r="5" spans="1:15" ht="15" customHeight="1">
      <c r="A5" s="15">
        <v>2</v>
      </c>
      <c r="B5" s="35">
        <v>1222</v>
      </c>
      <c r="C5" s="36">
        <v>76.7</v>
      </c>
      <c r="D5" s="36">
        <v>71</v>
      </c>
      <c r="E5" s="36">
        <v>119</v>
      </c>
      <c r="F5" s="37">
        <v>28.16</v>
      </c>
      <c r="G5" s="37">
        <v>2.9279999999999999</v>
      </c>
      <c r="H5" s="35">
        <v>30000</v>
      </c>
      <c r="I5" s="35">
        <v>1187</v>
      </c>
      <c r="J5" s="36">
        <v>0.9</v>
      </c>
      <c r="K5" s="36">
        <v>6.3</v>
      </c>
      <c r="L5" s="36">
        <v>5.2</v>
      </c>
      <c r="M5" s="37">
        <v>10.032</v>
      </c>
      <c r="N5" s="37">
        <v>0.106</v>
      </c>
      <c r="O5" s="3" t="s">
        <v>36</v>
      </c>
    </row>
    <row r="6" spans="1:15" ht="15" customHeight="1">
      <c r="A6" s="15">
        <v>3</v>
      </c>
      <c r="B6" s="35">
        <v>1297</v>
      </c>
      <c r="C6" s="36">
        <v>75.8</v>
      </c>
      <c r="D6" s="36">
        <v>64.400000000000006</v>
      </c>
      <c r="E6" s="36">
        <v>122</v>
      </c>
      <c r="F6" s="37">
        <v>39.200000000000003</v>
      </c>
      <c r="G6" s="37">
        <v>3.456</v>
      </c>
      <c r="H6" s="35">
        <v>33000</v>
      </c>
      <c r="I6" s="35">
        <v>1240</v>
      </c>
      <c r="J6" s="36">
        <v>0.7</v>
      </c>
      <c r="K6" s="36">
        <v>5.2</v>
      </c>
      <c r="L6" s="36">
        <v>6.8</v>
      </c>
      <c r="M6" s="37">
        <v>9.984</v>
      </c>
      <c r="N6" s="37">
        <v>0.13900000000000001</v>
      </c>
      <c r="O6" s="3" t="s">
        <v>36</v>
      </c>
    </row>
    <row r="7" spans="1:15" ht="15" customHeight="1">
      <c r="A7" s="15">
        <v>4</v>
      </c>
      <c r="B7" s="35">
        <v>1339</v>
      </c>
      <c r="C7" s="36">
        <v>87.2</v>
      </c>
      <c r="D7" s="36">
        <v>75.8</v>
      </c>
      <c r="E7" s="36">
        <v>100</v>
      </c>
      <c r="F7" s="37">
        <v>33.28</v>
      </c>
      <c r="G7" s="37">
        <v>2.544</v>
      </c>
      <c r="H7" s="35">
        <v>31000</v>
      </c>
      <c r="I7" s="35">
        <v>1292</v>
      </c>
      <c r="J7" s="36">
        <v>0.6</v>
      </c>
      <c r="K7" s="36">
        <v>5.3</v>
      </c>
      <c r="L7" s="36">
        <v>6.4</v>
      </c>
      <c r="M7" s="37">
        <v>8.76</v>
      </c>
      <c r="N7" s="37">
        <v>0.11</v>
      </c>
      <c r="O7" s="3" t="s">
        <v>36</v>
      </c>
    </row>
    <row r="8" spans="1:15" ht="15" customHeight="1">
      <c r="A8" s="15">
        <v>5</v>
      </c>
      <c r="B8" s="35">
        <v>1351</v>
      </c>
      <c r="C8" s="36">
        <v>72.900000000000006</v>
      </c>
      <c r="D8" s="36">
        <v>55.6</v>
      </c>
      <c r="E8" s="36">
        <v>114</v>
      </c>
      <c r="F8" s="37">
        <v>45.44</v>
      </c>
      <c r="G8" s="37">
        <v>5.0880000000000001</v>
      </c>
      <c r="H8" s="35">
        <v>35000</v>
      </c>
      <c r="I8" s="35">
        <v>1318</v>
      </c>
      <c r="J8" s="36">
        <v>0.8</v>
      </c>
      <c r="K8" s="36">
        <v>5</v>
      </c>
      <c r="L8" s="36">
        <v>5.5</v>
      </c>
      <c r="M8" s="37">
        <v>7.968</v>
      </c>
      <c r="N8" s="37">
        <v>0.16800000000000001</v>
      </c>
      <c r="O8" s="3" t="s">
        <v>36</v>
      </c>
    </row>
    <row r="9" spans="1:15" ht="15" customHeight="1">
      <c r="A9" s="15">
        <v>6</v>
      </c>
      <c r="B9" s="35">
        <v>1345</v>
      </c>
      <c r="C9" s="36">
        <v>92.7</v>
      </c>
      <c r="D9" s="36">
        <v>89.8</v>
      </c>
      <c r="E9" s="36">
        <v>116</v>
      </c>
      <c r="F9" s="37">
        <v>31.76</v>
      </c>
      <c r="G9" s="37">
        <v>3.5760000000000001</v>
      </c>
      <c r="H9" s="35">
        <v>33000</v>
      </c>
      <c r="I9" s="35">
        <v>1259</v>
      </c>
      <c r="J9" s="36">
        <v>0.6</v>
      </c>
      <c r="K9" s="36">
        <v>5.4</v>
      </c>
      <c r="L9" s="36">
        <v>4.4000000000000004</v>
      </c>
      <c r="M9" s="37">
        <v>7.944</v>
      </c>
      <c r="N9" s="37">
        <v>0.14899999999999999</v>
      </c>
      <c r="O9" s="3" t="s">
        <v>36</v>
      </c>
    </row>
    <row r="10" spans="1:15" ht="15" customHeight="1">
      <c r="A10" s="15">
        <v>7</v>
      </c>
      <c r="B10" s="35">
        <v>1306</v>
      </c>
      <c r="C10" s="36">
        <v>81.2</v>
      </c>
      <c r="D10" s="36">
        <v>73.8</v>
      </c>
      <c r="E10" s="36">
        <v>87.5</v>
      </c>
      <c r="F10" s="37">
        <v>30.864000000000001</v>
      </c>
      <c r="G10" s="37">
        <v>4.8</v>
      </c>
      <c r="H10" s="35">
        <v>32000</v>
      </c>
      <c r="I10" s="35">
        <v>1192</v>
      </c>
      <c r="J10" s="36">
        <v>0.6</v>
      </c>
      <c r="K10" s="36">
        <v>5.0999999999999996</v>
      </c>
      <c r="L10" s="36">
        <v>4.5999999999999996</v>
      </c>
      <c r="M10" s="37">
        <v>6.9359999999999999</v>
      </c>
      <c r="N10" s="37">
        <v>0.115</v>
      </c>
      <c r="O10" s="3" t="s">
        <v>36</v>
      </c>
    </row>
    <row r="11" spans="1:15" ht="15" customHeight="1">
      <c r="A11" s="15">
        <v>8</v>
      </c>
      <c r="B11" s="35">
        <v>1392</v>
      </c>
      <c r="C11" s="36">
        <v>77.599999999999994</v>
      </c>
      <c r="D11" s="36">
        <v>79.599999999999994</v>
      </c>
      <c r="E11" s="36">
        <v>105</v>
      </c>
      <c r="F11" s="37">
        <v>30.4</v>
      </c>
      <c r="G11" s="37">
        <v>3.1440000000000001</v>
      </c>
      <c r="H11" s="35">
        <v>33000</v>
      </c>
      <c r="I11" s="35">
        <v>1327</v>
      </c>
      <c r="J11" s="36">
        <v>0.7</v>
      </c>
      <c r="K11" s="36">
        <v>5.5</v>
      </c>
      <c r="L11" s="36">
        <v>5.2</v>
      </c>
      <c r="M11" s="37">
        <v>7.3440000000000003</v>
      </c>
      <c r="N11" s="37">
        <v>0.13900000000000001</v>
      </c>
      <c r="O11" s="3" t="s">
        <v>36</v>
      </c>
    </row>
    <row r="12" spans="1:15" ht="15" customHeight="1">
      <c r="A12" s="15">
        <v>9</v>
      </c>
      <c r="B12" s="35">
        <v>1300</v>
      </c>
      <c r="C12" s="36">
        <v>94</v>
      </c>
      <c r="D12" s="36">
        <v>74</v>
      </c>
      <c r="E12" s="36">
        <v>124</v>
      </c>
      <c r="F12" s="37">
        <v>34.24</v>
      </c>
      <c r="G12" s="37">
        <v>3.8879999999999999</v>
      </c>
      <c r="H12" s="35">
        <v>30000</v>
      </c>
      <c r="I12" s="35">
        <v>1202</v>
      </c>
      <c r="J12" s="36">
        <v>0.8</v>
      </c>
      <c r="K12" s="36">
        <v>5.6</v>
      </c>
      <c r="L12" s="36">
        <v>4.4000000000000004</v>
      </c>
      <c r="M12" s="37">
        <v>7.1520000000000001</v>
      </c>
      <c r="N12" s="37">
        <v>0.14399999999999999</v>
      </c>
      <c r="O12" s="3" t="s">
        <v>36</v>
      </c>
    </row>
    <row r="13" spans="1:15" ht="15" customHeight="1">
      <c r="A13" s="15">
        <v>10</v>
      </c>
      <c r="B13" s="35">
        <v>1297</v>
      </c>
      <c r="C13" s="36">
        <v>114.9</v>
      </c>
      <c r="D13" s="36">
        <v>102.4</v>
      </c>
      <c r="E13" s="36">
        <v>74</v>
      </c>
      <c r="F13" s="37">
        <v>46</v>
      </c>
      <c r="G13" s="37">
        <v>5.5679999999999996</v>
      </c>
      <c r="H13" s="35">
        <v>32000</v>
      </c>
      <c r="I13" s="35">
        <v>1205</v>
      </c>
      <c r="J13" s="36">
        <v>0.7</v>
      </c>
      <c r="K13" s="36">
        <v>5.2</v>
      </c>
      <c r="L13" s="36">
        <v>1.8</v>
      </c>
      <c r="M13" s="37">
        <v>6.24</v>
      </c>
      <c r="N13" s="37">
        <v>0.12</v>
      </c>
      <c r="O13" s="3" t="s">
        <v>36</v>
      </c>
    </row>
    <row r="14" spans="1:15" ht="15" customHeight="1">
      <c r="A14" s="15">
        <v>11</v>
      </c>
      <c r="B14" s="35">
        <v>1293</v>
      </c>
      <c r="C14" s="36">
        <v>91.6</v>
      </c>
      <c r="D14" s="36">
        <v>80.400000000000006</v>
      </c>
      <c r="E14" s="36">
        <v>122</v>
      </c>
      <c r="F14" s="37">
        <v>41.44</v>
      </c>
      <c r="G14" s="37">
        <v>4.8</v>
      </c>
      <c r="H14" s="35">
        <v>34000</v>
      </c>
      <c r="I14" s="35">
        <v>1200</v>
      </c>
      <c r="J14" s="36">
        <v>0.6</v>
      </c>
      <c r="K14" s="36">
        <v>5.2</v>
      </c>
      <c r="L14" s="36">
        <v>2.2000000000000002</v>
      </c>
      <c r="M14" s="37">
        <v>5.9039999999999999</v>
      </c>
      <c r="N14" s="37">
        <v>0.154</v>
      </c>
      <c r="O14" s="3" t="s">
        <v>36</v>
      </c>
    </row>
    <row r="15" spans="1:15" ht="15" customHeight="1">
      <c r="A15" s="15">
        <v>12</v>
      </c>
      <c r="B15" s="35">
        <v>1316</v>
      </c>
      <c r="C15" s="36">
        <v>64.2</v>
      </c>
      <c r="D15" s="36">
        <v>47.6</v>
      </c>
      <c r="E15" s="36">
        <v>91.7</v>
      </c>
      <c r="F15" s="37">
        <v>39.200000000000003</v>
      </c>
      <c r="G15" s="37">
        <v>3.7440000000000002</v>
      </c>
      <c r="H15" s="35">
        <v>33000</v>
      </c>
      <c r="I15" s="35">
        <v>1217</v>
      </c>
      <c r="J15" s="36">
        <v>0.8</v>
      </c>
      <c r="K15" s="36">
        <v>4.3</v>
      </c>
      <c r="L15" s="36">
        <v>0.8</v>
      </c>
      <c r="M15" s="37">
        <v>7.968</v>
      </c>
      <c r="N15" s="37">
        <v>0.11</v>
      </c>
      <c r="O15" s="3" t="s">
        <v>36</v>
      </c>
    </row>
    <row r="16" spans="1:15" ht="15" customHeight="1">
      <c r="A16" s="15">
        <v>13</v>
      </c>
      <c r="B16" s="35">
        <v>1274</v>
      </c>
      <c r="C16" s="36">
        <v>101.6</v>
      </c>
      <c r="D16" s="36">
        <v>74.2</v>
      </c>
      <c r="E16" s="36">
        <v>106.7</v>
      </c>
      <c r="F16" s="37">
        <v>35.44</v>
      </c>
      <c r="G16" s="37">
        <v>4.8959999999999999</v>
      </c>
      <c r="H16" s="35">
        <v>34000</v>
      </c>
      <c r="I16" s="35">
        <v>1204</v>
      </c>
      <c r="J16" s="36">
        <v>0.8</v>
      </c>
      <c r="K16" s="36">
        <v>5</v>
      </c>
      <c r="L16" s="36">
        <v>0.2</v>
      </c>
      <c r="M16" s="37">
        <v>7.2240000000000002</v>
      </c>
      <c r="N16" s="37">
        <v>0.13900000000000001</v>
      </c>
      <c r="O16" s="3" t="s">
        <v>36</v>
      </c>
    </row>
    <row r="17" spans="1:15" ht="15" customHeight="1">
      <c r="A17" s="15">
        <v>14</v>
      </c>
      <c r="B17" s="35">
        <v>1316</v>
      </c>
      <c r="C17" s="36">
        <v>105.6</v>
      </c>
      <c r="D17" s="36">
        <v>93.2</v>
      </c>
      <c r="E17" s="36">
        <v>120</v>
      </c>
      <c r="F17" s="37">
        <v>44.72</v>
      </c>
      <c r="G17" s="37">
        <v>5.04</v>
      </c>
      <c r="H17" s="35">
        <v>32000</v>
      </c>
      <c r="I17" s="35">
        <v>1226</v>
      </c>
      <c r="J17" s="36">
        <v>0.6</v>
      </c>
      <c r="K17" s="36">
        <v>4.9000000000000004</v>
      </c>
      <c r="L17" s="36">
        <v>1.2</v>
      </c>
      <c r="M17" s="37">
        <v>5.4720000000000004</v>
      </c>
      <c r="N17" s="37">
        <v>0.12</v>
      </c>
      <c r="O17" s="3" t="s">
        <v>36</v>
      </c>
    </row>
    <row r="18" spans="1:15" ht="15" customHeight="1">
      <c r="A18" s="15">
        <v>15</v>
      </c>
      <c r="B18" s="35">
        <v>1286</v>
      </c>
      <c r="C18" s="36">
        <v>64.8</v>
      </c>
      <c r="D18" s="36">
        <v>78.8</v>
      </c>
      <c r="E18" s="36">
        <v>100</v>
      </c>
      <c r="F18" s="37">
        <v>33.36</v>
      </c>
      <c r="G18" s="37">
        <v>4.4640000000000004</v>
      </c>
      <c r="H18" s="35">
        <v>32000</v>
      </c>
      <c r="I18" s="35">
        <v>1197</v>
      </c>
      <c r="J18" s="36">
        <v>0.5</v>
      </c>
      <c r="K18" s="36">
        <v>5.7</v>
      </c>
      <c r="L18" s="36">
        <v>1</v>
      </c>
      <c r="M18" s="37">
        <v>6.8639999999999999</v>
      </c>
      <c r="N18" s="37">
        <v>0.14399999999999999</v>
      </c>
      <c r="O18" s="3" t="s">
        <v>36</v>
      </c>
    </row>
    <row r="19" spans="1:15" ht="15" customHeight="1">
      <c r="A19" s="15">
        <v>16</v>
      </c>
      <c r="B19" s="35">
        <v>1281</v>
      </c>
      <c r="C19" s="36">
        <v>92.4</v>
      </c>
      <c r="D19" s="36">
        <v>80.8</v>
      </c>
      <c r="E19" s="36">
        <v>137</v>
      </c>
      <c r="F19" s="37">
        <v>31.04</v>
      </c>
      <c r="G19" s="37">
        <v>3.6960000000000002</v>
      </c>
      <c r="H19" s="44">
        <v>32000</v>
      </c>
      <c r="I19" s="44">
        <v>1195</v>
      </c>
      <c r="J19" s="36">
        <v>0.7</v>
      </c>
      <c r="K19" s="36">
        <v>5.5</v>
      </c>
      <c r="L19" s="36">
        <v>1.2</v>
      </c>
      <c r="M19" s="37">
        <v>6.84</v>
      </c>
      <c r="N19" s="37">
        <v>0.16300000000000001</v>
      </c>
      <c r="O19" s="3" t="s">
        <v>36</v>
      </c>
    </row>
    <row r="20" spans="1:15" ht="15" customHeight="1">
      <c r="A20" s="15">
        <v>17</v>
      </c>
      <c r="B20" s="35">
        <v>1328</v>
      </c>
      <c r="C20" s="36">
        <v>87.4</v>
      </c>
      <c r="D20" s="36">
        <v>71.400000000000006</v>
      </c>
      <c r="E20" s="36">
        <v>120</v>
      </c>
      <c r="F20" s="37">
        <v>34.880000000000003</v>
      </c>
      <c r="G20" s="37">
        <v>3.4079999999999999</v>
      </c>
      <c r="H20" s="35">
        <v>33000</v>
      </c>
      <c r="I20" s="35">
        <v>1273</v>
      </c>
      <c r="J20" s="36">
        <v>0.7</v>
      </c>
      <c r="K20" s="36">
        <v>5.0999999999999996</v>
      </c>
      <c r="L20" s="36">
        <v>5.2</v>
      </c>
      <c r="M20" s="37">
        <v>7.08</v>
      </c>
      <c r="N20" s="37">
        <v>0.13900000000000001</v>
      </c>
      <c r="O20" s="3" t="s">
        <v>36</v>
      </c>
    </row>
    <row r="21" spans="1:15" ht="15" customHeight="1">
      <c r="A21" s="15">
        <v>18</v>
      </c>
      <c r="B21" s="35">
        <v>1286</v>
      </c>
      <c r="C21" s="36">
        <v>97.2</v>
      </c>
      <c r="D21" s="36">
        <v>92.4</v>
      </c>
      <c r="E21" s="36">
        <v>107.5</v>
      </c>
      <c r="F21" s="37">
        <v>31.84</v>
      </c>
      <c r="G21" s="37">
        <v>3.6480000000000001</v>
      </c>
      <c r="H21" s="35">
        <v>34000</v>
      </c>
      <c r="I21" s="35">
        <v>1221</v>
      </c>
      <c r="J21" s="36">
        <v>0.6</v>
      </c>
      <c r="K21" s="36">
        <v>6.3</v>
      </c>
      <c r="L21" s="36">
        <v>4.8</v>
      </c>
      <c r="M21" s="37">
        <v>6.984</v>
      </c>
      <c r="N21" s="37">
        <v>0.13</v>
      </c>
      <c r="O21" s="3" t="s">
        <v>36</v>
      </c>
    </row>
    <row r="22" spans="1:15" ht="15" customHeight="1">
      <c r="A22" s="15">
        <v>19</v>
      </c>
      <c r="B22" s="35">
        <v>1302</v>
      </c>
      <c r="C22" s="36">
        <v>48.2</v>
      </c>
      <c r="D22" s="36">
        <v>54.4</v>
      </c>
      <c r="E22" s="36">
        <v>78</v>
      </c>
      <c r="F22" s="37">
        <v>29.04</v>
      </c>
      <c r="G22" s="37">
        <v>6</v>
      </c>
      <c r="H22" s="35">
        <v>33000</v>
      </c>
      <c r="I22" s="35">
        <v>1223</v>
      </c>
      <c r="J22" s="36">
        <v>0.5</v>
      </c>
      <c r="K22" s="36">
        <v>6.2</v>
      </c>
      <c r="L22" s="36">
        <v>4.4000000000000004</v>
      </c>
      <c r="M22" s="37">
        <v>10.8</v>
      </c>
      <c r="N22" s="37">
        <v>0.17799999999999999</v>
      </c>
      <c r="O22" s="3" t="s">
        <v>36</v>
      </c>
    </row>
    <row r="23" spans="1:15" ht="15" customHeight="1">
      <c r="A23" s="15">
        <v>20</v>
      </c>
      <c r="B23" s="35">
        <v>1351</v>
      </c>
      <c r="C23" s="36">
        <v>83.8</v>
      </c>
      <c r="D23" s="36">
        <v>75.400000000000006</v>
      </c>
      <c r="E23" s="36">
        <v>81.2</v>
      </c>
      <c r="F23" s="37">
        <v>30.4</v>
      </c>
      <c r="G23" s="37">
        <v>2.64</v>
      </c>
      <c r="H23" s="35">
        <v>33000</v>
      </c>
      <c r="I23" s="35">
        <v>1283</v>
      </c>
      <c r="J23" s="36">
        <v>0.4</v>
      </c>
      <c r="K23" s="36">
        <v>5.0999999999999996</v>
      </c>
      <c r="L23" s="36">
        <v>4.9000000000000004</v>
      </c>
      <c r="M23" s="37">
        <v>9.6</v>
      </c>
      <c r="N23" s="37">
        <v>0.13400000000000001</v>
      </c>
      <c r="O23" s="3" t="s">
        <v>36</v>
      </c>
    </row>
    <row r="24" spans="1:15" ht="15" customHeight="1">
      <c r="A24" s="15">
        <v>21</v>
      </c>
      <c r="B24" s="30">
        <v>1271</v>
      </c>
      <c r="C24" s="33">
        <v>101.4</v>
      </c>
      <c r="D24" s="33">
        <v>91.4</v>
      </c>
      <c r="E24" s="33">
        <v>90.7</v>
      </c>
      <c r="F24" s="34">
        <v>29.2</v>
      </c>
      <c r="G24" s="34">
        <v>3.024</v>
      </c>
      <c r="H24" s="30">
        <v>30000</v>
      </c>
      <c r="I24" s="30">
        <v>1204</v>
      </c>
      <c r="J24" s="33">
        <v>0.4</v>
      </c>
      <c r="K24" s="33">
        <v>5.0999999999999996</v>
      </c>
      <c r="L24" s="33">
        <v>1.6</v>
      </c>
      <c r="M24" s="34">
        <v>7.944</v>
      </c>
      <c r="N24" s="34">
        <v>4.8000000000000001E-2</v>
      </c>
      <c r="O24" s="3" t="s">
        <v>36</v>
      </c>
    </row>
    <row r="25" spans="1:15" ht="15" customHeight="1">
      <c r="A25" s="15">
        <v>22</v>
      </c>
      <c r="B25" s="30">
        <v>1347</v>
      </c>
      <c r="C25" s="31">
        <v>91.2</v>
      </c>
      <c r="D25" s="31">
        <v>82.2</v>
      </c>
      <c r="E25" s="31">
        <v>89</v>
      </c>
      <c r="F25" s="32">
        <v>30.06</v>
      </c>
      <c r="G25" s="32">
        <v>3.456</v>
      </c>
      <c r="H25" s="30">
        <v>31000</v>
      </c>
      <c r="I25" s="30">
        <v>1291</v>
      </c>
      <c r="J25" s="33">
        <v>0.5</v>
      </c>
      <c r="K25" s="33">
        <v>5.7</v>
      </c>
      <c r="L25" s="33">
        <v>1.2</v>
      </c>
      <c r="M25" s="34">
        <v>7.4160000000000004</v>
      </c>
      <c r="N25" s="34">
        <v>6.7000000000000004E-2</v>
      </c>
      <c r="O25" s="3" t="s">
        <v>36</v>
      </c>
    </row>
    <row r="26" spans="1:15" ht="15" customHeight="1">
      <c r="A26" s="15">
        <v>23</v>
      </c>
      <c r="B26" s="30">
        <v>1297</v>
      </c>
      <c r="C26" s="31">
        <v>89.6</v>
      </c>
      <c r="D26" s="31">
        <v>79.8</v>
      </c>
      <c r="E26" s="31">
        <v>88.8</v>
      </c>
      <c r="F26" s="32">
        <v>33.04</v>
      </c>
      <c r="G26" s="32">
        <v>3.1440000000000001</v>
      </c>
      <c r="H26" s="30">
        <v>32000</v>
      </c>
      <c r="I26" s="30">
        <v>1252</v>
      </c>
      <c r="J26" s="33">
        <v>0.4</v>
      </c>
      <c r="K26" s="33">
        <v>5.4</v>
      </c>
      <c r="L26" s="33">
        <v>1.1000000000000001</v>
      </c>
      <c r="M26" s="34">
        <v>8.4480000000000004</v>
      </c>
      <c r="N26" s="34">
        <v>9.6000000000000002E-2</v>
      </c>
      <c r="O26" s="3" t="s">
        <v>36</v>
      </c>
    </row>
    <row r="27" spans="1:15" ht="15" customHeight="1">
      <c r="A27" s="15">
        <v>24</v>
      </c>
      <c r="B27" s="30">
        <v>1321</v>
      </c>
      <c r="C27" s="31">
        <v>100.8</v>
      </c>
      <c r="D27" s="31">
        <v>87.8</v>
      </c>
      <c r="E27" s="31">
        <v>100</v>
      </c>
      <c r="F27" s="32">
        <v>28.56</v>
      </c>
      <c r="G27" s="32">
        <v>3.024</v>
      </c>
      <c r="H27" s="30">
        <v>32000</v>
      </c>
      <c r="I27" s="30">
        <v>1266</v>
      </c>
      <c r="J27" s="33">
        <v>0.2</v>
      </c>
      <c r="K27" s="33">
        <v>4.8</v>
      </c>
      <c r="L27" s="33">
        <v>1.8</v>
      </c>
      <c r="M27" s="34">
        <v>9.7439999999999998</v>
      </c>
      <c r="N27" s="34">
        <v>0.182</v>
      </c>
      <c r="O27" s="3" t="s">
        <v>36</v>
      </c>
    </row>
    <row r="28" spans="1:15" ht="15" customHeight="1">
      <c r="A28" s="15">
        <v>25</v>
      </c>
      <c r="B28" s="30">
        <v>1251</v>
      </c>
      <c r="C28" s="31">
        <v>98.2</v>
      </c>
      <c r="D28" s="31">
        <v>90.4</v>
      </c>
      <c r="E28" s="31">
        <v>120</v>
      </c>
      <c r="F28" s="32">
        <v>38.96</v>
      </c>
      <c r="G28" s="32">
        <v>3.0720000000000001</v>
      </c>
      <c r="H28" s="30">
        <v>32000</v>
      </c>
      <c r="I28" s="30">
        <v>1197</v>
      </c>
      <c r="J28" s="33">
        <v>0.4</v>
      </c>
      <c r="K28" s="33">
        <v>4.5</v>
      </c>
      <c r="L28" s="33">
        <v>1.6</v>
      </c>
      <c r="M28" s="34">
        <v>8.016</v>
      </c>
      <c r="N28" s="34">
        <v>8.5999999999999993E-2</v>
      </c>
      <c r="O28" s="3" t="s">
        <v>36</v>
      </c>
    </row>
    <row r="29" spans="1:15" ht="15" customHeight="1">
      <c r="A29" s="15">
        <v>26</v>
      </c>
      <c r="B29" s="30">
        <v>1344</v>
      </c>
      <c r="C29" s="31">
        <v>88.8</v>
      </c>
      <c r="D29" s="31">
        <v>81</v>
      </c>
      <c r="E29" s="31">
        <v>104</v>
      </c>
      <c r="F29" s="32">
        <v>33.06</v>
      </c>
      <c r="G29" s="32">
        <v>2.5920000000000001</v>
      </c>
      <c r="H29" s="30">
        <v>32000</v>
      </c>
      <c r="I29" s="30">
        <v>1289</v>
      </c>
      <c r="J29" s="33">
        <v>0.5</v>
      </c>
      <c r="K29" s="33">
        <v>4.5999999999999996</v>
      </c>
      <c r="L29" s="33">
        <v>1.8</v>
      </c>
      <c r="M29" s="34">
        <v>8.4960000000000004</v>
      </c>
      <c r="N29" s="34">
        <v>7.6999999999999999E-2</v>
      </c>
      <c r="O29" s="3" t="s">
        <v>36</v>
      </c>
    </row>
    <row r="30" spans="1:15" ht="15" customHeight="1">
      <c r="A30" s="15">
        <v>27</v>
      </c>
      <c r="B30" s="30">
        <v>1253</v>
      </c>
      <c r="C30" s="31">
        <v>90.2</v>
      </c>
      <c r="D30" s="31">
        <v>84.4</v>
      </c>
      <c r="E30" s="31">
        <v>108.6</v>
      </c>
      <c r="F30" s="32">
        <v>31.44</v>
      </c>
      <c r="G30" s="32">
        <v>3.6480000000000001</v>
      </c>
      <c r="H30" s="30">
        <v>30000</v>
      </c>
      <c r="I30" s="30">
        <v>1188</v>
      </c>
      <c r="J30" s="33">
        <v>0.5</v>
      </c>
      <c r="K30" s="33">
        <v>4.3</v>
      </c>
      <c r="L30" s="33">
        <v>1.6</v>
      </c>
      <c r="M30" s="34">
        <v>8.1359999999999992</v>
      </c>
      <c r="N30" s="34">
        <v>4.2999999999999997E-2</v>
      </c>
      <c r="O30" s="3" t="s">
        <v>36</v>
      </c>
    </row>
    <row r="31" spans="1:15" ht="15" customHeight="1">
      <c r="A31" s="15">
        <v>28</v>
      </c>
      <c r="B31" s="30">
        <v>1277</v>
      </c>
      <c r="C31" s="31">
        <v>116.1</v>
      </c>
      <c r="D31" s="31">
        <v>99.2</v>
      </c>
      <c r="E31" s="31">
        <v>87.5</v>
      </c>
      <c r="F31" s="32">
        <v>37.6</v>
      </c>
      <c r="G31" s="32">
        <v>3.3119999999999998</v>
      </c>
      <c r="H31" s="30">
        <v>32000</v>
      </c>
      <c r="I31" s="30">
        <v>1245</v>
      </c>
      <c r="J31" s="33">
        <v>0.5</v>
      </c>
      <c r="K31" s="33">
        <v>4.5999999999999996</v>
      </c>
      <c r="L31" s="33">
        <v>1.2</v>
      </c>
      <c r="M31" s="34">
        <v>9.5280000000000005</v>
      </c>
      <c r="N31" s="34">
        <v>4.8000000000000001E-2</v>
      </c>
      <c r="O31" s="3" t="s">
        <v>36</v>
      </c>
    </row>
    <row r="32" spans="1:15" ht="15" customHeight="1">
      <c r="A32" s="15">
        <v>29</v>
      </c>
      <c r="B32" s="30">
        <v>1285</v>
      </c>
      <c r="C32" s="31">
        <v>105.8</v>
      </c>
      <c r="D32" s="31">
        <v>87.6</v>
      </c>
      <c r="E32" s="31">
        <v>118</v>
      </c>
      <c r="F32" s="32">
        <v>35.44</v>
      </c>
      <c r="G32" s="32">
        <v>4.2510000000000003</v>
      </c>
      <c r="H32" s="30">
        <v>32000</v>
      </c>
      <c r="I32" s="30">
        <v>1259</v>
      </c>
      <c r="J32" s="33">
        <v>0.6</v>
      </c>
      <c r="K32" s="33">
        <v>4.3</v>
      </c>
      <c r="L32" s="33">
        <v>1.6</v>
      </c>
      <c r="M32" s="34">
        <v>9.5039999999999996</v>
      </c>
      <c r="N32" s="34">
        <v>7.6999999999999999E-2</v>
      </c>
      <c r="O32" s="3" t="s">
        <v>36</v>
      </c>
    </row>
    <row r="33" spans="1:17" ht="15" customHeight="1">
      <c r="A33" s="15">
        <v>30</v>
      </c>
      <c r="B33" s="30">
        <v>1319</v>
      </c>
      <c r="C33" s="31">
        <v>100.8</v>
      </c>
      <c r="D33" s="31">
        <v>83.4</v>
      </c>
      <c r="E33" s="31">
        <v>124</v>
      </c>
      <c r="F33" s="32">
        <v>340.4</v>
      </c>
      <c r="G33" s="32">
        <v>3.024</v>
      </c>
      <c r="H33" s="30">
        <v>33000</v>
      </c>
      <c r="I33" s="30">
        <v>1277</v>
      </c>
      <c r="J33" s="33">
        <v>0.5</v>
      </c>
      <c r="K33" s="33">
        <v>4.7</v>
      </c>
      <c r="L33" s="33">
        <v>1.4</v>
      </c>
      <c r="M33" s="34">
        <v>8.1359999999999992</v>
      </c>
      <c r="N33" s="34">
        <v>3.4000000000000002E-2</v>
      </c>
      <c r="O33" s="3" t="s">
        <v>36</v>
      </c>
      <c r="P33" s="118" t="s">
        <v>89</v>
      </c>
      <c r="Q33" s="119"/>
    </row>
    <row r="34" spans="1:17" ht="15" customHeight="1">
      <c r="A34" s="15"/>
      <c r="B34" s="30"/>
      <c r="C34" s="31"/>
      <c r="D34" s="31"/>
      <c r="E34" s="31"/>
      <c r="F34" s="32"/>
      <c r="G34" s="32"/>
      <c r="H34" s="30"/>
      <c r="I34" s="30"/>
      <c r="J34" s="33"/>
      <c r="K34" s="33"/>
      <c r="L34" s="33"/>
      <c r="M34" s="34"/>
      <c r="N34" s="34"/>
      <c r="O34" s="3"/>
    </row>
    <row r="35" spans="1:17" ht="15" customHeight="1">
      <c r="A35" s="75" t="s">
        <v>35</v>
      </c>
      <c r="B35" s="3">
        <f>SUM(B4:B34)</f>
        <v>39160</v>
      </c>
      <c r="C35" s="16">
        <f t="shared" ref="C35:N35" si="0">SUM(C4:C34)</f>
        <v>2671.7000000000003</v>
      </c>
      <c r="D35" s="16">
        <f t="shared" si="0"/>
        <v>2371.6000000000004</v>
      </c>
      <c r="E35" s="16">
        <f t="shared" si="0"/>
        <v>3147.9</v>
      </c>
      <c r="F35" s="4">
        <f t="shared" si="0"/>
        <v>1336.0639999999999</v>
      </c>
      <c r="G35" s="4">
        <f t="shared" si="0"/>
        <v>113.13900000000001</v>
      </c>
      <c r="H35" s="3">
        <f t="shared" si="0"/>
        <v>967000</v>
      </c>
      <c r="I35" s="3">
        <f t="shared" si="0"/>
        <v>37235</v>
      </c>
      <c r="J35" s="16">
        <f t="shared" si="0"/>
        <v>17.8</v>
      </c>
      <c r="K35" s="16">
        <f t="shared" si="0"/>
        <v>155.70000000000002</v>
      </c>
      <c r="L35" s="16">
        <f t="shared" si="0"/>
        <v>91.1</v>
      </c>
      <c r="M35" s="4">
        <f t="shared" si="0"/>
        <v>241.10399999999998</v>
      </c>
      <c r="N35" s="4">
        <f t="shared" si="0"/>
        <v>3.5029999999999997</v>
      </c>
      <c r="O35" s="3" t="s">
        <v>36</v>
      </c>
    </row>
    <row r="36" spans="1:17" ht="20.100000000000001" customHeight="1">
      <c r="A36" s="75" t="s">
        <v>2</v>
      </c>
      <c r="B36" s="3">
        <f>MIN(B4:B34)</f>
        <v>1222</v>
      </c>
      <c r="C36" s="16">
        <f t="shared" ref="C36:N36" si="1">MIN(C4:C34)</f>
        <v>48.2</v>
      </c>
      <c r="D36" s="16">
        <f t="shared" si="1"/>
        <v>47.6</v>
      </c>
      <c r="E36" s="16">
        <f t="shared" si="1"/>
        <v>74</v>
      </c>
      <c r="F36" s="4">
        <f t="shared" si="1"/>
        <v>27.6</v>
      </c>
      <c r="G36" s="4">
        <f t="shared" si="1"/>
        <v>2.544</v>
      </c>
      <c r="H36" s="3">
        <f t="shared" si="1"/>
        <v>30000</v>
      </c>
      <c r="I36" s="3">
        <f t="shared" si="1"/>
        <v>1187</v>
      </c>
      <c r="J36" s="16">
        <f t="shared" si="1"/>
        <v>0.2</v>
      </c>
      <c r="K36" s="16">
        <f t="shared" si="1"/>
        <v>4.3</v>
      </c>
      <c r="L36" s="16">
        <f t="shared" si="1"/>
        <v>0.2</v>
      </c>
      <c r="M36" s="4">
        <f t="shared" si="1"/>
        <v>5.4720000000000004</v>
      </c>
      <c r="N36" s="4">
        <f t="shared" si="1"/>
        <v>3.4000000000000002E-2</v>
      </c>
      <c r="O36" s="3" t="s">
        <v>36</v>
      </c>
    </row>
    <row r="37" spans="1:17" ht="20.100000000000001" customHeight="1">
      <c r="A37" s="75" t="s">
        <v>3</v>
      </c>
      <c r="B37" s="3">
        <f>MAX(B4:B34)</f>
        <v>1392</v>
      </c>
      <c r="C37" s="16">
        <f t="shared" ref="C37:N37" si="2">MAX(C4:C34)</f>
        <v>116.1</v>
      </c>
      <c r="D37" s="16">
        <f t="shared" si="2"/>
        <v>102.4</v>
      </c>
      <c r="E37" s="16">
        <f t="shared" si="2"/>
        <v>137</v>
      </c>
      <c r="F37" s="4">
        <f t="shared" si="2"/>
        <v>340.4</v>
      </c>
      <c r="G37" s="4">
        <f t="shared" si="2"/>
        <v>6</v>
      </c>
      <c r="H37" s="3">
        <f t="shared" si="2"/>
        <v>35000</v>
      </c>
      <c r="I37" s="3">
        <f t="shared" si="2"/>
        <v>1327</v>
      </c>
      <c r="J37" s="16">
        <f t="shared" si="2"/>
        <v>0.9</v>
      </c>
      <c r="K37" s="16">
        <f t="shared" si="2"/>
        <v>6.3</v>
      </c>
      <c r="L37" s="16">
        <f t="shared" si="2"/>
        <v>6.8</v>
      </c>
      <c r="M37" s="4">
        <f t="shared" si="2"/>
        <v>10.8</v>
      </c>
      <c r="N37" s="4">
        <f t="shared" si="2"/>
        <v>0.182</v>
      </c>
      <c r="O37" s="3" t="s">
        <v>36</v>
      </c>
    </row>
    <row r="38" spans="1:17" ht="19.5" customHeight="1">
      <c r="A38" s="75" t="s">
        <v>4</v>
      </c>
      <c r="B38" s="3">
        <f>AVERAGE(B4:B34)</f>
        <v>1305.3333333333333</v>
      </c>
      <c r="C38" s="16">
        <f t="shared" ref="C38:N38" si="3">AVERAGE(C4:C34)</f>
        <v>89.056666666666672</v>
      </c>
      <c r="D38" s="16">
        <f t="shared" si="3"/>
        <v>79.053333333333342</v>
      </c>
      <c r="E38" s="16">
        <f t="shared" si="3"/>
        <v>104.93</v>
      </c>
      <c r="F38" s="4">
        <f t="shared" si="3"/>
        <v>44.535466666666665</v>
      </c>
      <c r="G38" s="4">
        <f t="shared" si="3"/>
        <v>3.7713000000000005</v>
      </c>
      <c r="H38" s="3">
        <f>ROUND((AVERAGE(H4:H34)),-3)</f>
        <v>32000</v>
      </c>
      <c r="I38" s="3">
        <f t="shared" si="3"/>
        <v>1241.1666666666667</v>
      </c>
      <c r="J38" s="16">
        <f t="shared" si="3"/>
        <v>0.59333333333333338</v>
      </c>
      <c r="K38" s="16">
        <f t="shared" si="3"/>
        <v>5.19</v>
      </c>
      <c r="L38" s="16">
        <f t="shared" si="3"/>
        <v>3.0366666666666666</v>
      </c>
      <c r="M38" s="4">
        <f t="shared" si="3"/>
        <v>8.0367999999999995</v>
      </c>
      <c r="N38" s="4">
        <f t="shared" si="3"/>
        <v>0.11676666666666666</v>
      </c>
      <c r="O38" s="3" t="s">
        <v>36</v>
      </c>
    </row>
    <row r="43" spans="1:17">
      <c r="C43" s="70"/>
      <c r="D43" s="71"/>
      <c r="E43" s="71"/>
      <c r="F43" s="71"/>
      <c r="G43" s="71"/>
      <c r="J43" s="71"/>
      <c r="K43" s="71"/>
    </row>
  </sheetData>
  <mergeCells count="7">
    <mergeCell ref="P33:Q33"/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163" priority="33" stopIfTrue="1" operator="greaterThan">
      <formula>40</formula>
    </cfRule>
  </conditionalFormatting>
  <conditionalFormatting sqref="J39:J65536 J2:J3 J5:J34">
    <cfRule type="cellIs" dxfId="162" priority="32" stopIfTrue="1" operator="greaterThan">
      <formula>10</formula>
    </cfRule>
  </conditionalFormatting>
  <conditionalFormatting sqref="L39:L65536 L2:L3 L5:L34">
    <cfRule type="cellIs" dxfId="161" priority="31" stopIfTrue="1" operator="greaterThan">
      <formula>10</formula>
    </cfRule>
  </conditionalFormatting>
  <conditionalFormatting sqref="M39:M65536 M2:M3 M5:M34">
    <cfRule type="cellIs" dxfId="160" priority="30" stopIfTrue="1" operator="greaterThan">
      <formula>20</formula>
    </cfRule>
  </conditionalFormatting>
  <conditionalFormatting sqref="N39:N65536 N2:N3 N5:N34">
    <cfRule type="cellIs" dxfId="159" priority="29" stopIfTrue="1" operator="greaterThan">
      <formula>2</formula>
    </cfRule>
  </conditionalFormatting>
  <conditionalFormatting sqref="O2:O65536">
    <cfRule type="cellIs" dxfId="158" priority="28" stopIfTrue="1" operator="greaterThan">
      <formula>3000</formula>
    </cfRule>
  </conditionalFormatting>
  <conditionalFormatting sqref="K5:K15">
    <cfRule type="cellIs" dxfId="157" priority="27" stopIfTrue="1" operator="greaterThan">
      <formula>40</formula>
    </cfRule>
  </conditionalFormatting>
  <conditionalFormatting sqref="J5:J15">
    <cfRule type="cellIs" dxfId="156" priority="26" stopIfTrue="1" operator="greaterThan">
      <formula>10</formula>
    </cfRule>
  </conditionalFormatting>
  <conditionalFormatting sqref="L5:L15">
    <cfRule type="cellIs" dxfId="155" priority="25" stopIfTrue="1" operator="greaterThan">
      <formula>10</formula>
    </cfRule>
  </conditionalFormatting>
  <conditionalFormatting sqref="M5:M15">
    <cfRule type="cellIs" dxfId="154" priority="24" stopIfTrue="1" operator="greaterThan">
      <formula>20</formula>
    </cfRule>
  </conditionalFormatting>
  <conditionalFormatting sqref="N5:N15">
    <cfRule type="cellIs" dxfId="153" priority="23" stopIfTrue="1" operator="greaterThan">
      <formula>2</formula>
    </cfRule>
  </conditionalFormatting>
  <conditionalFormatting sqref="K17">
    <cfRule type="cellIs" dxfId="152" priority="22" stopIfTrue="1" operator="greaterThan">
      <formula>40</formula>
    </cfRule>
  </conditionalFormatting>
  <conditionalFormatting sqref="J17">
    <cfRule type="cellIs" dxfId="151" priority="21" stopIfTrue="1" operator="greaterThan">
      <formula>10</formula>
    </cfRule>
  </conditionalFormatting>
  <conditionalFormatting sqref="L17">
    <cfRule type="cellIs" dxfId="150" priority="20" stopIfTrue="1" operator="greaterThan">
      <formula>10</formula>
    </cfRule>
  </conditionalFormatting>
  <conditionalFormatting sqref="M17">
    <cfRule type="cellIs" dxfId="149" priority="19" stopIfTrue="1" operator="greaterThan">
      <formula>20</formula>
    </cfRule>
  </conditionalFormatting>
  <conditionalFormatting sqref="N17">
    <cfRule type="cellIs" dxfId="148" priority="18" stopIfTrue="1" operator="greaterThan">
      <formula>2</formula>
    </cfRule>
  </conditionalFormatting>
  <conditionalFormatting sqref="K17">
    <cfRule type="cellIs" dxfId="147" priority="17" stopIfTrue="1" operator="greaterThan">
      <formula>40</formula>
    </cfRule>
  </conditionalFormatting>
  <conditionalFormatting sqref="J17">
    <cfRule type="cellIs" dxfId="146" priority="16" stopIfTrue="1" operator="greaterThan">
      <formula>10</formula>
    </cfRule>
  </conditionalFormatting>
  <conditionalFormatting sqref="L17">
    <cfRule type="cellIs" dxfId="145" priority="15" stopIfTrue="1" operator="greaterThan">
      <formula>10</formula>
    </cfRule>
  </conditionalFormatting>
  <conditionalFormatting sqref="M17">
    <cfRule type="cellIs" dxfId="144" priority="14" stopIfTrue="1" operator="greaterThan">
      <formula>20</formula>
    </cfRule>
  </conditionalFormatting>
  <conditionalFormatting sqref="N17">
    <cfRule type="cellIs" dxfId="143" priority="13" stopIfTrue="1" operator="greaterThan">
      <formula>2</formula>
    </cfRule>
  </conditionalFormatting>
  <conditionalFormatting sqref="K12">
    <cfRule type="cellIs" dxfId="142" priority="12" stopIfTrue="1" operator="greaterThan">
      <formula>40</formula>
    </cfRule>
  </conditionalFormatting>
  <conditionalFormatting sqref="J12">
    <cfRule type="cellIs" dxfId="141" priority="11" stopIfTrue="1" operator="greaterThan">
      <formula>10</formula>
    </cfRule>
  </conditionalFormatting>
  <conditionalFormatting sqref="L12">
    <cfRule type="cellIs" dxfId="140" priority="10" stopIfTrue="1" operator="greaterThan">
      <formula>10</formula>
    </cfRule>
  </conditionalFormatting>
  <conditionalFormatting sqref="M12">
    <cfRule type="cellIs" dxfId="139" priority="9" stopIfTrue="1" operator="greaterThan">
      <formula>20</formula>
    </cfRule>
  </conditionalFormatting>
  <conditionalFormatting sqref="N12">
    <cfRule type="cellIs" dxfId="138" priority="8" stopIfTrue="1" operator="greaterThan">
      <formula>2</formula>
    </cfRule>
  </conditionalFormatting>
  <conditionalFormatting sqref="J12">
    <cfRule type="cellIs" dxfId="137" priority="7" stopIfTrue="1" operator="greaterThan">
      <formula>10</formula>
    </cfRule>
  </conditionalFormatting>
  <conditionalFormatting sqref="J12">
    <cfRule type="cellIs" dxfId="136" priority="6" stopIfTrue="1" operator="greaterThan">
      <formula>10</formula>
    </cfRule>
  </conditionalFormatting>
  <conditionalFormatting sqref="K12">
    <cfRule type="cellIs" dxfId="135" priority="5" stopIfTrue="1" operator="greaterThan">
      <formula>40</formula>
    </cfRule>
  </conditionalFormatting>
  <conditionalFormatting sqref="J12">
    <cfRule type="cellIs" dxfId="134" priority="4" stopIfTrue="1" operator="greaterThan">
      <formula>10</formula>
    </cfRule>
  </conditionalFormatting>
  <conditionalFormatting sqref="L12">
    <cfRule type="cellIs" dxfId="133" priority="3" stopIfTrue="1" operator="greaterThan">
      <formula>10</formula>
    </cfRule>
  </conditionalFormatting>
  <conditionalFormatting sqref="M12">
    <cfRule type="cellIs" dxfId="132" priority="2" stopIfTrue="1" operator="greaterThan">
      <formula>20</formula>
    </cfRule>
  </conditionalFormatting>
  <conditionalFormatting sqref="N12">
    <cfRule type="cellIs" dxfId="131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82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A1" s="114" t="s">
        <v>58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63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80" t="s">
        <v>6</v>
      </c>
      <c r="D3" s="80" t="s">
        <v>7</v>
      </c>
      <c r="E3" s="80" t="s">
        <v>8</v>
      </c>
      <c r="F3" s="80" t="s">
        <v>9</v>
      </c>
      <c r="G3" s="80" t="s">
        <v>10</v>
      </c>
      <c r="H3" s="12" t="s">
        <v>0</v>
      </c>
      <c r="I3" s="115"/>
      <c r="J3" s="79" t="s">
        <v>6</v>
      </c>
      <c r="K3" s="79" t="s">
        <v>7</v>
      </c>
      <c r="L3" s="79" t="s">
        <v>8</v>
      </c>
      <c r="M3" s="79" t="s">
        <v>9</v>
      </c>
      <c r="N3" s="79" t="s">
        <v>10</v>
      </c>
      <c r="O3" s="13" t="s">
        <v>0</v>
      </c>
    </row>
    <row r="4" spans="1:15" ht="15" customHeight="1">
      <c r="A4" s="15">
        <v>1</v>
      </c>
      <c r="B4" s="45">
        <v>1242</v>
      </c>
      <c r="C4" s="48">
        <v>89</v>
      </c>
      <c r="D4" s="48">
        <v>83.2</v>
      </c>
      <c r="E4" s="48">
        <v>123.3</v>
      </c>
      <c r="F4" s="47">
        <v>37.840000000000003</v>
      </c>
      <c r="G4" s="47">
        <v>3.2160000000000002</v>
      </c>
      <c r="H4" s="45">
        <v>30000</v>
      </c>
      <c r="I4" s="45">
        <v>1199</v>
      </c>
      <c r="J4" s="46">
        <v>0.5</v>
      </c>
      <c r="K4" s="48">
        <v>4.4000000000000004</v>
      </c>
      <c r="L4" s="48">
        <v>1</v>
      </c>
      <c r="M4" s="66">
        <v>7.8</v>
      </c>
      <c r="N4" s="47">
        <v>4.8000000000000001E-2</v>
      </c>
      <c r="O4" s="3" t="s">
        <v>36</v>
      </c>
    </row>
    <row r="5" spans="1:15" ht="15" customHeight="1">
      <c r="A5" s="15">
        <v>2</v>
      </c>
      <c r="B5" s="35">
        <v>1211</v>
      </c>
      <c r="C5" s="36">
        <v>114.9</v>
      </c>
      <c r="D5" s="36">
        <v>92.2</v>
      </c>
      <c r="E5" s="36">
        <v>101</v>
      </c>
      <c r="F5" s="37">
        <v>28.56</v>
      </c>
      <c r="G5" s="37">
        <v>3.3119999999999998</v>
      </c>
      <c r="H5" s="35">
        <v>30000</v>
      </c>
      <c r="I5" s="35">
        <v>1165</v>
      </c>
      <c r="J5" s="36">
        <v>0.6</v>
      </c>
      <c r="K5" s="36">
        <v>5.0999999999999996</v>
      </c>
      <c r="L5" s="36">
        <v>1.6</v>
      </c>
      <c r="M5" s="37">
        <v>9.1199999999999992</v>
      </c>
      <c r="N5" s="37">
        <v>5.8000000000000003E-2</v>
      </c>
      <c r="O5" s="3" t="s">
        <v>36</v>
      </c>
    </row>
    <row r="6" spans="1:15" ht="15" customHeight="1">
      <c r="A6" s="15">
        <v>3</v>
      </c>
      <c r="B6" s="35">
        <v>1271</v>
      </c>
      <c r="C6" s="36">
        <v>101.1</v>
      </c>
      <c r="D6" s="36">
        <v>87.8</v>
      </c>
      <c r="E6" s="36">
        <v>96</v>
      </c>
      <c r="F6" s="37">
        <v>36.479999999999997</v>
      </c>
      <c r="G6" s="37">
        <v>3.024</v>
      </c>
      <c r="H6" s="35">
        <v>33000</v>
      </c>
      <c r="I6" s="35">
        <v>1228</v>
      </c>
      <c r="J6" s="36">
        <v>0.4</v>
      </c>
      <c r="K6" s="36">
        <v>4.8</v>
      </c>
      <c r="L6" s="36">
        <v>1.6</v>
      </c>
      <c r="M6" s="37">
        <v>9.6</v>
      </c>
      <c r="N6" s="37">
        <v>7.6999999999999999E-2</v>
      </c>
      <c r="O6" s="3" t="s">
        <v>36</v>
      </c>
    </row>
    <row r="7" spans="1:15" ht="15" customHeight="1">
      <c r="A7" s="15">
        <v>4</v>
      </c>
      <c r="B7" s="35">
        <v>1265</v>
      </c>
      <c r="C7" s="36">
        <v>96.4</v>
      </c>
      <c r="D7" s="36">
        <v>79</v>
      </c>
      <c r="E7" s="36">
        <v>105</v>
      </c>
      <c r="F7" s="37">
        <v>35.44</v>
      </c>
      <c r="G7" s="37">
        <v>3</v>
      </c>
      <c r="H7" s="35">
        <v>32000</v>
      </c>
      <c r="I7" s="35">
        <v>1197</v>
      </c>
      <c r="J7" s="36">
        <v>0.4</v>
      </c>
      <c r="K7" s="36">
        <v>5.0999999999999996</v>
      </c>
      <c r="L7" s="36">
        <v>1.2</v>
      </c>
      <c r="M7" s="37">
        <v>9.5039999999999996</v>
      </c>
      <c r="N7" s="37">
        <v>9.0999999999999998E-2</v>
      </c>
      <c r="O7" s="3" t="s">
        <v>36</v>
      </c>
    </row>
    <row r="8" spans="1:15" ht="15" customHeight="1">
      <c r="A8" s="15">
        <v>5</v>
      </c>
      <c r="B8" s="35">
        <v>1302</v>
      </c>
      <c r="C8" s="36">
        <v>102.6</v>
      </c>
      <c r="D8" s="36">
        <v>86.6</v>
      </c>
      <c r="E8" s="36">
        <v>132</v>
      </c>
      <c r="F8" s="37">
        <v>35.76</v>
      </c>
      <c r="G8" s="37">
        <v>3.024</v>
      </c>
      <c r="H8" s="35">
        <v>32000</v>
      </c>
      <c r="I8" s="35">
        <v>1243</v>
      </c>
      <c r="J8" s="36">
        <v>0.4</v>
      </c>
      <c r="K8" s="36">
        <v>6.2</v>
      </c>
      <c r="L8" s="36">
        <v>5.6</v>
      </c>
      <c r="M8" s="37">
        <v>10.512</v>
      </c>
      <c r="N8" s="37">
        <v>0.13900000000000001</v>
      </c>
      <c r="O8" s="3" t="s">
        <v>36</v>
      </c>
    </row>
    <row r="9" spans="1:15" ht="15" customHeight="1">
      <c r="A9" s="15">
        <v>6</v>
      </c>
      <c r="B9" s="35">
        <v>1218</v>
      </c>
      <c r="C9" s="36">
        <v>90.9</v>
      </c>
      <c r="D9" s="36">
        <v>84.4</v>
      </c>
      <c r="E9" s="36">
        <v>108</v>
      </c>
      <c r="F9" s="37">
        <v>29.68</v>
      </c>
      <c r="G9" s="37">
        <v>3.456</v>
      </c>
      <c r="H9" s="35">
        <v>33000</v>
      </c>
      <c r="I9" s="35">
        <v>1175</v>
      </c>
      <c r="J9" s="36">
        <v>0.5</v>
      </c>
      <c r="K9" s="36">
        <v>5.9</v>
      </c>
      <c r="L9" s="36">
        <v>4.8</v>
      </c>
      <c r="M9" s="37">
        <v>8.4960000000000004</v>
      </c>
      <c r="N9" s="37">
        <v>0.14399999999999999</v>
      </c>
      <c r="O9" s="3" t="s">
        <v>36</v>
      </c>
    </row>
    <row r="10" spans="1:15" ht="15" customHeight="1">
      <c r="A10" s="15">
        <v>7</v>
      </c>
      <c r="B10" s="35">
        <v>1281</v>
      </c>
      <c r="C10" s="36">
        <v>85.2</v>
      </c>
      <c r="D10" s="36">
        <v>84.6</v>
      </c>
      <c r="E10" s="36">
        <v>187.5</v>
      </c>
      <c r="F10" s="37">
        <v>33.06</v>
      </c>
      <c r="G10" s="37">
        <v>3.84</v>
      </c>
      <c r="H10" s="35">
        <v>31000</v>
      </c>
      <c r="I10" s="35">
        <v>1216</v>
      </c>
      <c r="J10" s="36">
        <v>0.5</v>
      </c>
      <c r="K10" s="36">
        <v>5.0999999999999996</v>
      </c>
      <c r="L10" s="36">
        <v>4.5999999999999996</v>
      </c>
      <c r="M10" s="37">
        <v>10.8</v>
      </c>
      <c r="N10" s="37">
        <v>0.115</v>
      </c>
      <c r="O10" s="3" t="s">
        <v>36</v>
      </c>
    </row>
    <row r="11" spans="1:15" ht="15" customHeight="1">
      <c r="A11" s="15">
        <v>8</v>
      </c>
      <c r="B11" s="35">
        <v>1293</v>
      </c>
      <c r="C11" s="36">
        <v>96.4</v>
      </c>
      <c r="D11" s="36">
        <v>101.4</v>
      </c>
      <c r="E11" s="36">
        <v>115</v>
      </c>
      <c r="F11" s="37">
        <v>32.4</v>
      </c>
      <c r="G11" s="37">
        <v>3.3359999999999999</v>
      </c>
      <c r="H11" s="35">
        <v>33000</v>
      </c>
      <c r="I11" s="35">
        <v>1266</v>
      </c>
      <c r="J11" s="36">
        <v>0.4</v>
      </c>
      <c r="K11" s="36">
        <v>4.3</v>
      </c>
      <c r="L11" s="36">
        <v>1.6</v>
      </c>
      <c r="M11" s="37">
        <v>6.6719999999999997</v>
      </c>
      <c r="N11" s="37">
        <v>0.13400000000000001</v>
      </c>
      <c r="O11" s="3" t="s">
        <v>36</v>
      </c>
    </row>
    <row r="12" spans="1:15" ht="15" customHeight="1">
      <c r="A12" s="15">
        <v>9</v>
      </c>
      <c r="B12" s="35">
        <v>1245</v>
      </c>
      <c r="C12" s="36">
        <v>108.9</v>
      </c>
      <c r="D12" s="36">
        <v>94</v>
      </c>
      <c r="E12" s="36">
        <v>110</v>
      </c>
      <c r="F12" s="37">
        <v>31.28</v>
      </c>
      <c r="G12" s="37">
        <v>3.7919999999999998</v>
      </c>
      <c r="H12" s="35">
        <v>30000</v>
      </c>
      <c r="I12" s="35">
        <v>1199</v>
      </c>
      <c r="J12" s="36">
        <v>0.4</v>
      </c>
      <c r="K12" s="36">
        <v>4.3</v>
      </c>
      <c r="L12" s="36">
        <v>1</v>
      </c>
      <c r="M12" s="37">
        <v>6.7919999999999998</v>
      </c>
      <c r="N12" s="37">
        <v>0.13</v>
      </c>
      <c r="O12" s="3" t="s">
        <v>36</v>
      </c>
    </row>
    <row r="13" spans="1:15" ht="15" customHeight="1">
      <c r="A13" s="15">
        <v>10</v>
      </c>
      <c r="B13" s="35">
        <v>1305</v>
      </c>
      <c r="C13" s="36">
        <v>124.8</v>
      </c>
      <c r="D13" s="36">
        <v>106</v>
      </c>
      <c r="E13" s="36">
        <v>132</v>
      </c>
      <c r="F13" s="37">
        <v>41.2</v>
      </c>
      <c r="G13" s="37">
        <v>4.4640000000000004</v>
      </c>
      <c r="H13" s="35">
        <v>36000</v>
      </c>
      <c r="I13" s="35">
        <v>1263</v>
      </c>
      <c r="J13" s="36">
        <v>0.4</v>
      </c>
      <c r="K13" s="36">
        <v>4.3</v>
      </c>
      <c r="L13" s="36">
        <v>4.5999999999999996</v>
      </c>
      <c r="M13" s="37">
        <v>9.7439999999999998</v>
      </c>
      <c r="N13" s="37">
        <v>7.6999999999999999E-2</v>
      </c>
      <c r="O13" s="3" t="s">
        <v>36</v>
      </c>
    </row>
    <row r="14" spans="1:15" ht="15" customHeight="1">
      <c r="A14" s="15">
        <v>11</v>
      </c>
      <c r="B14" s="35">
        <v>1273</v>
      </c>
      <c r="C14" s="36">
        <v>89.6</v>
      </c>
      <c r="D14" s="36">
        <v>86</v>
      </c>
      <c r="E14" s="36">
        <v>118</v>
      </c>
      <c r="F14" s="37">
        <v>39.28</v>
      </c>
      <c r="G14" s="37">
        <v>4.4160000000000004</v>
      </c>
      <c r="H14" s="35">
        <v>34000</v>
      </c>
      <c r="I14" s="35">
        <v>1206</v>
      </c>
      <c r="J14" s="36">
        <v>0.4</v>
      </c>
      <c r="K14" s="36">
        <v>4.5999999999999996</v>
      </c>
      <c r="L14" s="36">
        <v>4.2</v>
      </c>
      <c r="M14" s="37">
        <v>10.776</v>
      </c>
      <c r="N14" s="37">
        <v>6.7000000000000004E-2</v>
      </c>
      <c r="O14" s="3" t="s">
        <v>36</v>
      </c>
    </row>
    <row r="15" spans="1:15" ht="15" customHeight="1">
      <c r="A15" s="15">
        <v>12</v>
      </c>
      <c r="B15" s="35">
        <v>1280</v>
      </c>
      <c r="C15" s="36">
        <v>96.9</v>
      </c>
      <c r="D15" s="36">
        <v>84.8</v>
      </c>
      <c r="E15" s="36">
        <v>105</v>
      </c>
      <c r="F15" s="37">
        <v>37.840000000000003</v>
      </c>
      <c r="G15" s="37">
        <v>3.8879999999999999</v>
      </c>
      <c r="H15" s="35">
        <v>33000</v>
      </c>
      <c r="I15" s="35">
        <v>1188</v>
      </c>
      <c r="J15" s="36">
        <v>0.7</v>
      </c>
      <c r="K15" s="36">
        <v>5.2</v>
      </c>
      <c r="L15" s="36">
        <v>4</v>
      </c>
      <c r="M15" s="37">
        <v>10.944000000000001</v>
      </c>
      <c r="N15" s="37">
        <v>7.1999999999999995E-2</v>
      </c>
      <c r="O15" s="3" t="s">
        <v>36</v>
      </c>
    </row>
    <row r="16" spans="1:15" ht="15" customHeight="1">
      <c r="A16" s="15">
        <v>13</v>
      </c>
      <c r="B16" s="35">
        <v>1298</v>
      </c>
      <c r="C16" s="36">
        <v>91</v>
      </c>
      <c r="D16" s="36">
        <v>74.599999999999994</v>
      </c>
      <c r="E16" s="36">
        <v>80</v>
      </c>
      <c r="F16" s="37">
        <v>31.68</v>
      </c>
      <c r="G16" s="37">
        <v>3.3119999999999998</v>
      </c>
      <c r="H16" s="35">
        <v>30000</v>
      </c>
      <c r="I16" s="35">
        <v>1250</v>
      </c>
      <c r="J16" s="36">
        <v>0.7</v>
      </c>
      <c r="K16" s="36">
        <v>5</v>
      </c>
      <c r="L16" s="36">
        <v>4.4000000000000004</v>
      </c>
      <c r="M16" s="37">
        <v>9.5280000000000005</v>
      </c>
      <c r="N16" s="37">
        <v>4.8000000000000001E-2</v>
      </c>
      <c r="O16" s="3" t="s">
        <v>36</v>
      </c>
    </row>
    <row r="17" spans="1:15" ht="15" customHeight="1">
      <c r="A17" s="15">
        <v>14</v>
      </c>
      <c r="B17" s="35">
        <v>1276</v>
      </c>
      <c r="C17" s="36">
        <v>103</v>
      </c>
      <c r="D17" s="36">
        <v>97.2</v>
      </c>
      <c r="E17" s="36">
        <v>60</v>
      </c>
      <c r="F17" s="37">
        <v>27.6</v>
      </c>
      <c r="G17" s="37">
        <v>2.9279999999999999</v>
      </c>
      <c r="H17" s="35">
        <v>32000</v>
      </c>
      <c r="I17" s="35">
        <v>1224</v>
      </c>
      <c r="J17" s="36">
        <v>0.5</v>
      </c>
      <c r="K17" s="36">
        <v>4.5999999999999996</v>
      </c>
      <c r="L17" s="36">
        <v>4</v>
      </c>
      <c r="M17" s="37">
        <v>9.1199999999999992</v>
      </c>
      <c r="N17" s="37">
        <v>6.2E-2</v>
      </c>
      <c r="O17" s="3" t="s">
        <v>36</v>
      </c>
    </row>
    <row r="18" spans="1:15" ht="15" customHeight="1">
      <c r="A18" s="15">
        <v>15</v>
      </c>
      <c r="B18" s="35">
        <v>1263</v>
      </c>
      <c r="C18" s="36">
        <v>97.2</v>
      </c>
      <c r="D18" s="36">
        <v>94.2</v>
      </c>
      <c r="E18" s="36">
        <v>107.5</v>
      </c>
      <c r="F18" s="37">
        <v>35.76</v>
      </c>
      <c r="G18" s="37">
        <v>3.7440000000000002</v>
      </c>
      <c r="H18" s="35">
        <v>33000</v>
      </c>
      <c r="I18" s="35">
        <v>1221</v>
      </c>
      <c r="J18" s="36">
        <v>0.5</v>
      </c>
      <c r="K18" s="36">
        <v>4.5999999999999996</v>
      </c>
      <c r="L18" s="36">
        <v>3.8</v>
      </c>
      <c r="M18" s="37">
        <v>4.7279999999999998</v>
      </c>
      <c r="N18" s="37">
        <v>5.2999999999999999E-2</v>
      </c>
      <c r="O18" s="3" t="s">
        <v>36</v>
      </c>
    </row>
    <row r="19" spans="1:15" ht="15" customHeight="1">
      <c r="A19" s="15">
        <v>16</v>
      </c>
      <c r="B19" s="35">
        <v>1270</v>
      </c>
      <c r="C19" s="36">
        <v>90.8</v>
      </c>
      <c r="D19" s="36">
        <v>81.599999999999994</v>
      </c>
      <c r="E19" s="36">
        <v>99</v>
      </c>
      <c r="F19" s="37">
        <v>30.4</v>
      </c>
      <c r="G19" s="37">
        <v>3.024</v>
      </c>
      <c r="H19" s="44">
        <v>31000</v>
      </c>
      <c r="I19" s="44">
        <v>1242</v>
      </c>
      <c r="J19" s="36">
        <v>1</v>
      </c>
      <c r="K19" s="36">
        <v>5.6</v>
      </c>
      <c r="L19" s="36">
        <v>4.8</v>
      </c>
      <c r="M19" s="37">
        <v>5.4720000000000004</v>
      </c>
      <c r="N19" s="37">
        <v>0.12</v>
      </c>
      <c r="O19" s="3" t="s">
        <v>36</v>
      </c>
    </row>
    <row r="20" spans="1:15" ht="15" customHeight="1">
      <c r="A20" s="15">
        <v>17</v>
      </c>
      <c r="B20" s="35">
        <v>1306</v>
      </c>
      <c r="C20" s="36">
        <v>89.6</v>
      </c>
      <c r="D20" s="36">
        <v>73.2</v>
      </c>
      <c r="E20" s="36">
        <v>109.5</v>
      </c>
      <c r="F20" s="37">
        <v>29.6</v>
      </c>
      <c r="G20" s="37">
        <v>2.5920000000000001</v>
      </c>
      <c r="H20" s="35">
        <v>32000</v>
      </c>
      <c r="I20" s="35">
        <v>1277</v>
      </c>
      <c r="J20" s="36">
        <v>1</v>
      </c>
      <c r="K20" s="36">
        <v>6.6</v>
      </c>
      <c r="L20" s="36">
        <v>3</v>
      </c>
      <c r="M20" s="37">
        <v>8.8800000000000008</v>
      </c>
      <c r="N20" s="37">
        <v>0.106</v>
      </c>
      <c r="O20" s="3" t="s">
        <v>36</v>
      </c>
    </row>
    <row r="21" spans="1:15" ht="15" customHeight="1">
      <c r="A21" s="15">
        <v>18</v>
      </c>
      <c r="B21" s="35">
        <v>1255</v>
      </c>
      <c r="C21" s="36">
        <v>94.2</v>
      </c>
      <c r="D21" s="36">
        <v>80.400000000000006</v>
      </c>
      <c r="E21" s="36">
        <v>92.5</v>
      </c>
      <c r="F21" s="37">
        <v>29.92</v>
      </c>
      <c r="G21" s="37">
        <v>3.0720000000000001</v>
      </c>
      <c r="H21" s="35">
        <v>32000</v>
      </c>
      <c r="I21" s="35">
        <v>1208</v>
      </c>
      <c r="J21" s="36">
        <v>1.1000000000000001</v>
      </c>
      <c r="K21" s="36">
        <v>6.6</v>
      </c>
      <c r="L21" s="36">
        <v>3.2</v>
      </c>
      <c r="M21" s="37">
        <v>9.6</v>
      </c>
      <c r="N21" s="37">
        <v>7.6999999999999999E-2</v>
      </c>
      <c r="O21" s="3" t="s">
        <v>36</v>
      </c>
    </row>
    <row r="22" spans="1:15" ht="15" customHeight="1">
      <c r="A22" s="15">
        <v>19</v>
      </c>
      <c r="B22" s="35">
        <v>1279</v>
      </c>
      <c r="C22" s="36">
        <v>80.400000000000006</v>
      </c>
      <c r="D22" s="36">
        <v>71</v>
      </c>
      <c r="E22" s="36">
        <v>93</v>
      </c>
      <c r="F22" s="37">
        <v>31.44</v>
      </c>
      <c r="G22" s="37">
        <v>3.7919999999999998</v>
      </c>
      <c r="H22" s="35">
        <v>33000</v>
      </c>
      <c r="I22" s="35">
        <v>1232</v>
      </c>
      <c r="J22" s="36">
        <v>0.9</v>
      </c>
      <c r="K22" s="36">
        <v>5.8</v>
      </c>
      <c r="L22" s="36">
        <v>2.8</v>
      </c>
      <c r="M22" s="37">
        <v>9.4079999999999995</v>
      </c>
      <c r="N22" s="37">
        <v>0.12</v>
      </c>
      <c r="O22" s="3" t="s">
        <v>36</v>
      </c>
    </row>
    <row r="23" spans="1:15" ht="15" customHeight="1">
      <c r="A23" s="15">
        <v>20</v>
      </c>
      <c r="B23" s="35">
        <v>1279</v>
      </c>
      <c r="C23" s="36">
        <v>96.6</v>
      </c>
      <c r="D23" s="36">
        <v>82</v>
      </c>
      <c r="E23" s="36">
        <v>101.2</v>
      </c>
      <c r="F23" s="37">
        <v>32.159999999999997</v>
      </c>
      <c r="G23" s="37">
        <v>2.9279999999999999</v>
      </c>
      <c r="H23" s="35">
        <v>33000</v>
      </c>
      <c r="I23" s="35">
        <v>1248</v>
      </c>
      <c r="J23" s="36">
        <v>1</v>
      </c>
      <c r="K23" s="36">
        <v>5.4</v>
      </c>
      <c r="L23" s="36">
        <v>2.8</v>
      </c>
      <c r="M23" s="37">
        <v>9.8640000000000008</v>
      </c>
      <c r="N23" s="37">
        <v>0.158</v>
      </c>
      <c r="O23" s="3" t="s">
        <v>36</v>
      </c>
    </row>
    <row r="24" spans="1:15" ht="15" customHeight="1">
      <c r="A24" s="15">
        <v>21</v>
      </c>
      <c r="B24" s="30">
        <v>1291</v>
      </c>
      <c r="C24" s="33">
        <v>108.6</v>
      </c>
      <c r="D24" s="33">
        <v>92.8</v>
      </c>
      <c r="E24" s="33">
        <v>109.3</v>
      </c>
      <c r="F24" s="34">
        <v>34.4</v>
      </c>
      <c r="G24" s="34">
        <v>3.12</v>
      </c>
      <c r="H24" s="30">
        <v>32000</v>
      </c>
      <c r="I24" s="30">
        <v>1268</v>
      </c>
      <c r="J24" s="33">
        <v>1</v>
      </c>
      <c r="K24" s="33">
        <v>6.6</v>
      </c>
      <c r="L24" s="33">
        <v>2.4</v>
      </c>
      <c r="M24" s="34">
        <v>9.0960000000000001</v>
      </c>
      <c r="N24" s="34">
        <v>9.0999999999999998E-2</v>
      </c>
      <c r="O24" s="3" t="s">
        <v>36</v>
      </c>
    </row>
    <row r="25" spans="1:15" ht="15" customHeight="1">
      <c r="A25" s="15">
        <v>22</v>
      </c>
      <c r="B25" s="30">
        <v>1352</v>
      </c>
      <c r="C25" s="31">
        <v>97.2</v>
      </c>
      <c r="D25" s="31">
        <v>70.2</v>
      </c>
      <c r="E25" s="31">
        <v>93</v>
      </c>
      <c r="F25" s="32">
        <v>28.74</v>
      </c>
      <c r="G25" s="32">
        <v>3.1680000000000001</v>
      </c>
      <c r="H25" s="30">
        <v>31000</v>
      </c>
      <c r="I25" s="30">
        <v>1335</v>
      </c>
      <c r="J25" s="33">
        <v>1.1000000000000001</v>
      </c>
      <c r="K25" s="33">
        <v>7</v>
      </c>
      <c r="L25" s="33">
        <v>3.3</v>
      </c>
      <c r="M25" s="34">
        <v>8.5920000000000005</v>
      </c>
      <c r="N25" s="34">
        <v>0.154</v>
      </c>
      <c r="O25" s="3" t="s">
        <v>36</v>
      </c>
    </row>
    <row r="26" spans="1:15" ht="15" customHeight="1">
      <c r="A26" s="15">
        <v>23</v>
      </c>
      <c r="B26" s="30">
        <v>1188</v>
      </c>
      <c r="C26" s="31">
        <v>108.6</v>
      </c>
      <c r="D26" s="31">
        <v>87.2</v>
      </c>
      <c r="E26" s="31">
        <v>100</v>
      </c>
      <c r="F26" s="32">
        <v>31.28</v>
      </c>
      <c r="G26" s="32">
        <v>3.6</v>
      </c>
      <c r="H26" s="30">
        <v>32000</v>
      </c>
      <c r="I26" s="30">
        <v>1166</v>
      </c>
      <c r="J26" s="31">
        <v>0.9</v>
      </c>
      <c r="K26" s="33">
        <v>6.3</v>
      </c>
      <c r="L26" s="33">
        <v>2</v>
      </c>
      <c r="M26" s="34">
        <v>8.5920000000000005</v>
      </c>
      <c r="N26" s="34">
        <v>0.11</v>
      </c>
      <c r="O26" s="3" t="s">
        <v>36</v>
      </c>
    </row>
    <row r="27" spans="1:15" ht="15" customHeight="1">
      <c r="A27" s="15">
        <v>24</v>
      </c>
      <c r="B27" s="30">
        <v>1314</v>
      </c>
      <c r="C27" s="31">
        <v>92.1</v>
      </c>
      <c r="D27" s="31">
        <v>87</v>
      </c>
      <c r="E27" s="31">
        <v>112.5</v>
      </c>
      <c r="F27" s="32">
        <v>38.24</v>
      </c>
      <c r="G27" s="32">
        <v>3.456</v>
      </c>
      <c r="H27" s="30">
        <v>34000</v>
      </c>
      <c r="I27" s="30">
        <v>1288</v>
      </c>
      <c r="J27" s="33">
        <v>0.8</v>
      </c>
      <c r="K27" s="33">
        <v>6.5</v>
      </c>
      <c r="L27" s="33">
        <v>2</v>
      </c>
      <c r="M27" s="34">
        <v>9.5039999999999996</v>
      </c>
      <c r="N27" s="34">
        <v>7.6999999999999999E-2</v>
      </c>
      <c r="O27" s="3" t="s">
        <v>36</v>
      </c>
    </row>
    <row r="28" spans="1:15" ht="15" customHeight="1">
      <c r="A28" s="15">
        <v>25</v>
      </c>
      <c r="B28" s="30">
        <v>1224</v>
      </c>
      <c r="C28" s="31">
        <v>92.2</v>
      </c>
      <c r="D28" s="31">
        <v>84.4</v>
      </c>
      <c r="E28" s="31">
        <v>106.3</v>
      </c>
      <c r="F28" s="32">
        <v>34.08</v>
      </c>
      <c r="G28" s="32">
        <v>3.2639999999999998</v>
      </c>
      <c r="H28" s="30">
        <v>35000</v>
      </c>
      <c r="I28" s="30">
        <v>1223</v>
      </c>
      <c r="J28" s="33">
        <v>1</v>
      </c>
      <c r="K28" s="33">
        <v>7</v>
      </c>
      <c r="L28" s="33">
        <v>3.3</v>
      </c>
      <c r="M28" s="34">
        <v>8.5920000000000005</v>
      </c>
      <c r="N28" s="34">
        <v>0.154</v>
      </c>
      <c r="O28" s="3" t="s">
        <v>36</v>
      </c>
    </row>
    <row r="29" spans="1:15" ht="15" customHeight="1">
      <c r="A29" s="15">
        <v>26</v>
      </c>
      <c r="B29" s="30">
        <v>1143</v>
      </c>
      <c r="C29" s="31">
        <v>99.3</v>
      </c>
      <c r="D29" s="31">
        <v>86.2</v>
      </c>
      <c r="E29" s="31">
        <v>125.3</v>
      </c>
      <c r="F29" s="32">
        <v>36.479999999999997</v>
      </c>
      <c r="G29" s="32">
        <v>2.8319999999999999</v>
      </c>
      <c r="H29" s="30">
        <v>32000</v>
      </c>
      <c r="I29" s="30">
        <v>1130</v>
      </c>
      <c r="J29" s="33">
        <v>1.1000000000000001</v>
      </c>
      <c r="K29" s="33">
        <v>8.6</v>
      </c>
      <c r="L29" s="33">
        <v>3</v>
      </c>
      <c r="M29" s="34">
        <v>9.0960000000000001</v>
      </c>
      <c r="N29" s="34">
        <v>0.13900000000000001</v>
      </c>
      <c r="O29" s="3" t="s">
        <v>36</v>
      </c>
    </row>
    <row r="30" spans="1:15" ht="15" customHeight="1">
      <c r="A30" s="15">
        <v>27</v>
      </c>
      <c r="B30" s="30">
        <v>1301</v>
      </c>
      <c r="C30" s="31">
        <v>102.9</v>
      </c>
      <c r="D30" s="31">
        <v>85.4</v>
      </c>
      <c r="E30" s="31">
        <v>118.6</v>
      </c>
      <c r="F30" s="32">
        <v>33.840000000000003</v>
      </c>
      <c r="G30" s="32">
        <v>2.7360000000000002</v>
      </c>
      <c r="H30" s="30">
        <v>30000</v>
      </c>
      <c r="I30" s="30">
        <v>1302</v>
      </c>
      <c r="J30" s="33">
        <v>0.8</v>
      </c>
      <c r="K30" s="33">
        <v>7.6</v>
      </c>
      <c r="L30" s="33">
        <v>3.6</v>
      </c>
      <c r="M30" s="34">
        <v>7.1520000000000001</v>
      </c>
      <c r="N30" s="34">
        <v>0.13</v>
      </c>
      <c r="O30" s="3" t="s">
        <v>36</v>
      </c>
    </row>
    <row r="31" spans="1:15" ht="15" customHeight="1">
      <c r="A31" s="15">
        <v>28</v>
      </c>
      <c r="B31" s="30">
        <v>1186</v>
      </c>
      <c r="C31" s="31">
        <v>107.1</v>
      </c>
      <c r="D31" s="31">
        <v>92.8</v>
      </c>
      <c r="E31" s="31">
        <v>91.3</v>
      </c>
      <c r="F31" s="32">
        <v>36.799999999999997</v>
      </c>
      <c r="G31" s="32">
        <v>3.7440000000000002</v>
      </c>
      <c r="H31" s="30">
        <v>32000</v>
      </c>
      <c r="I31" s="30">
        <v>1174</v>
      </c>
      <c r="J31" s="33">
        <v>0.6</v>
      </c>
      <c r="K31" s="33">
        <v>7.8</v>
      </c>
      <c r="L31" s="33">
        <v>3.2</v>
      </c>
      <c r="M31" s="34">
        <v>9.6</v>
      </c>
      <c r="N31" s="34">
        <v>8.5999999999999993E-2</v>
      </c>
      <c r="O31" s="3" t="s">
        <v>36</v>
      </c>
    </row>
    <row r="32" spans="1:15" ht="15" customHeight="1">
      <c r="A32" s="15">
        <v>29</v>
      </c>
      <c r="B32" s="30">
        <v>1256</v>
      </c>
      <c r="C32" s="31">
        <v>114.4</v>
      </c>
      <c r="D32" s="31">
        <v>93</v>
      </c>
      <c r="E32" s="31">
        <v>98</v>
      </c>
      <c r="F32" s="32">
        <v>40.880000000000003</v>
      </c>
      <c r="G32" s="32">
        <v>3.2909999999999999</v>
      </c>
      <c r="H32" s="30">
        <v>32000</v>
      </c>
      <c r="I32" s="30">
        <v>1251</v>
      </c>
      <c r="J32" s="33">
        <v>0.7</v>
      </c>
      <c r="K32" s="33">
        <v>7.7</v>
      </c>
      <c r="L32" s="33">
        <v>4.4000000000000004</v>
      </c>
      <c r="M32" s="34">
        <v>10.08</v>
      </c>
      <c r="N32" s="34">
        <v>7.6999999999999999E-2</v>
      </c>
      <c r="O32" s="3" t="s">
        <v>36</v>
      </c>
    </row>
    <row r="33" spans="1:15" ht="15" customHeight="1">
      <c r="A33" s="15">
        <v>30</v>
      </c>
      <c r="B33" s="30">
        <v>1166</v>
      </c>
      <c r="C33" s="31">
        <v>97.8</v>
      </c>
      <c r="D33" s="31">
        <v>83.8</v>
      </c>
      <c r="E33" s="31">
        <v>88</v>
      </c>
      <c r="F33" s="32">
        <v>31.68</v>
      </c>
      <c r="G33" s="32">
        <v>3.0720000000000001</v>
      </c>
      <c r="H33" s="30">
        <v>34000</v>
      </c>
      <c r="I33" s="30">
        <v>1138</v>
      </c>
      <c r="J33" s="33">
        <v>0.8</v>
      </c>
      <c r="K33" s="33">
        <v>7.9</v>
      </c>
      <c r="L33" s="33">
        <v>2.2000000000000002</v>
      </c>
      <c r="M33" s="34">
        <v>8.76</v>
      </c>
      <c r="N33" s="34">
        <v>6.2E-2</v>
      </c>
      <c r="O33" s="3" t="s">
        <v>36</v>
      </c>
    </row>
    <row r="34" spans="1:15" ht="15" customHeight="1">
      <c r="A34" s="15">
        <v>31</v>
      </c>
      <c r="B34" s="30">
        <v>1160</v>
      </c>
      <c r="C34" s="31">
        <v>120.3</v>
      </c>
      <c r="D34" s="31">
        <v>99.6</v>
      </c>
      <c r="E34" s="31">
        <v>146.69999999999999</v>
      </c>
      <c r="F34" s="32">
        <v>36.72</v>
      </c>
      <c r="G34" s="32">
        <v>4.6970000000000001</v>
      </c>
      <c r="H34" s="30">
        <v>36000</v>
      </c>
      <c r="I34" s="30">
        <v>1163</v>
      </c>
      <c r="J34" s="33">
        <v>0.3</v>
      </c>
      <c r="K34" s="33">
        <v>6.4</v>
      </c>
      <c r="L34" s="33">
        <v>2.2000000000000002</v>
      </c>
      <c r="M34" s="34">
        <v>8.2799999999999994</v>
      </c>
      <c r="N34" s="34">
        <v>6.7000000000000004E-2</v>
      </c>
      <c r="O34" s="3" t="s">
        <v>36</v>
      </c>
    </row>
    <row r="35" spans="1:15" ht="15" customHeight="1">
      <c r="A35" s="78" t="s">
        <v>35</v>
      </c>
      <c r="B35" s="3">
        <f>SUM(B4:B34)</f>
        <v>38993</v>
      </c>
      <c r="C35" s="16">
        <f t="shared" ref="C35:N35" si="0">SUM(C4:C34)</f>
        <v>3080</v>
      </c>
      <c r="D35" s="16">
        <f t="shared" si="0"/>
        <v>2686.6000000000004</v>
      </c>
      <c r="E35" s="16">
        <f t="shared" si="0"/>
        <v>3364.5000000000005</v>
      </c>
      <c r="F35" s="4">
        <f t="shared" si="0"/>
        <v>1050.52</v>
      </c>
      <c r="G35" s="4">
        <f t="shared" si="0"/>
        <v>105.13999999999999</v>
      </c>
      <c r="H35" s="3">
        <f t="shared" si="0"/>
        <v>1003000</v>
      </c>
      <c r="I35" s="3">
        <f t="shared" si="0"/>
        <v>37885</v>
      </c>
      <c r="J35" s="16">
        <f t="shared" si="0"/>
        <v>21.400000000000006</v>
      </c>
      <c r="K35" s="16">
        <f t="shared" si="0"/>
        <v>182.89999999999998</v>
      </c>
      <c r="L35" s="16">
        <f t="shared" si="0"/>
        <v>96.2</v>
      </c>
      <c r="M35" s="4">
        <f t="shared" si="0"/>
        <v>274.70399999999995</v>
      </c>
      <c r="N35" s="4">
        <f t="shared" si="0"/>
        <v>3.0429999999999993</v>
      </c>
      <c r="O35" s="3" t="s">
        <v>36</v>
      </c>
    </row>
    <row r="36" spans="1:15" ht="20.100000000000001" customHeight="1">
      <c r="A36" s="78" t="s">
        <v>2</v>
      </c>
      <c r="B36" s="3">
        <f>MIN(B4:B34)</f>
        <v>1143</v>
      </c>
      <c r="C36" s="16">
        <f t="shared" ref="C36:N36" si="1">MIN(C4:C34)</f>
        <v>80.400000000000006</v>
      </c>
      <c r="D36" s="16">
        <f t="shared" si="1"/>
        <v>70.2</v>
      </c>
      <c r="E36" s="16">
        <f t="shared" si="1"/>
        <v>60</v>
      </c>
      <c r="F36" s="4">
        <f t="shared" si="1"/>
        <v>27.6</v>
      </c>
      <c r="G36" s="4">
        <f t="shared" si="1"/>
        <v>2.5920000000000001</v>
      </c>
      <c r="H36" s="3">
        <f t="shared" si="1"/>
        <v>30000</v>
      </c>
      <c r="I36" s="3">
        <f t="shared" si="1"/>
        <v>1130</v>
      </c>
      <c r="J36" s="16">
        <f t="shared" si="1"/>
        <v>0.3</v>
      </c>
      <c r="K36" s="16">
        <f t="shared" si="1"/>
        <v>4.3</v>
      </c>
      <c r="L36" s="16">
        <f t="shared" si="1"/>
        <v>1</v>
      </c>
      <c r="M36" s="4">
        <f t="shared" si="1"/>
        <v>4.7279999999999998</v>
      </c>
      <c r="N36" s="4">
        <f t="shared" si="1"/>
        <v>4.8000000000000001E-2</v>
      </c>
      <c r="O36" s="3" t="s">
        <v>36</v>
      </c>
    </row>
    <row r="37" spans="1:15" ht="20.100000000000001" customHeight="1">
      <c r="A37" s="78" t="s">
        <v>3</v>
      </c>
      <c r="B37" s="3">
        <f>MAX(B4:B34)</f>
        <v>1352</v>
      </c>
      <c r="C37" s="16">
        <f t="shared" ref="C37:N37" si="2">MAX(C4:C34)</f>
        <v>124.8</v>
      </c>
      <c r="D37" s="16">
        <f t="shared" si="2"/>
        <v>106</v>
      </c>
      <c r="E37" s="16">
        <f t="shared" si="2"/>
        <v>187.5</v>
      </c>
      <c r="F37" s="4">
        <f t="shared" si="2"/>
        <v>41.2</v>
      </c>
      <c r="G37" s="4">
        <f t="shared" si="2"/>
        <v>4.6970000000000001</v>
      </c>
      <c r="H37" s="3">
        <f t="shared" si="2"/>
        <v>36000</v>
      </c>
      <c r="I37" s="3">
        <f t="shared" si="2"/>
        <v>1335</v>
      </c>
      <c r="J37" s="16">
        <f t="shared" si="2"/>
        <v>1.1000000000000001</v>
      </c>
      <c r="K37" s="16">
        <f t="shared" si="2"/>
        <v>8.6</v>
      </c>
      <c r="L37" s="16">
        <f t="shared" si="2"/>
        <v>5.6</v>
      </c>
      <c r="M37" s="4">
        <f t="shared" si="2"/>
        <v>10.944000000000001</v>
      </c>
      <c r="N37" s="4">
        <f t="shared" si="2"/>
        <v>0.158</v>
      </c>
      <c r="O37" s="3" t="s">
        <v>36</v>
      </c>
    </row>
    <row r="38" spans="1:15" ht="19.5" customHeight="1">
      <c r="A38" s="78" t="s">
        <v>4</v>
      </c>
      <c r="B38" s="3">
        <f>AVERAGE(B4:B34)</f>
        <v>1257.8387096774193</v>
      </c>
      <c r="C38" s="16">
        <f t="shared" ref="C38:N38" si="3">AVERAGE(C4:C34)</f>
        <v>99.354838709677423</v>
      </c>
      <c r="D38" s="16">
        <f t="shared" si="3"/>
        <v>86.664516129032265</v>
      </c>
      <c r="E38" s="16">
        <f t="shared" si="3"/>
        <v>108.53225806451614</v>
      </c>
      <c r="F38" s="4">
        <f t="shared" si="3"/>
        <v>33.887741935483874</v>
      </c>
      <c r="G38" s="4">
        <f t="shared" si="3"/>
        <v>3.391612903225806</v>
      </c>
      <c r="H38" s="3">
        <f>ROUND((AVERAGE(H4:H34)),-3)</f>
        <v>32000</v>
      </c>
      <c r="I38" s="3">
        <f t="shared" si="3"/>
        <v>1222.0967741935483</v>
      </c>
      <c r="J38" s="16">
        <f t="shared" si="3"/>
        <v>0.6903225806451615</v>
      </c>
      <c r="K38" s="16">
        <f t="shared" si="3"/>
        <v>5.8999999999999995</v>
      </c>
      <c r="L38" s="16">
        <f t="shared" si="3"/>
        <v>3.1032258064516132</v>
      </c>
      <c r="M38" s="4">
        <f t="shared" si="3"/>
        <v>8.8614193548387075</v>
      </c>
      <c r="N38" s="4">
        <f t="shared" si="3"/>
        <v>9.8161290322580627E-2</v>
      </c>
      <c r="O38" s="3" t="s">
        <v>36</v>
      </c>
    </row>
    <row r="43" spans="1:15">
      <c r="C43" s="70"/>
      <c r="D43" s="71"/>
      <c r="E43" s="71"/>
      <c r="F43" s="71"/>
      <c r="G43" s="71"/>
      <c r="J43" s="71"/>
      <c r="K43" s="71"/>
    </row>
  </sheetData>
  <mergeCells count="6"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130" priority="33" stopIfTrue="1" operator="greaterThan">
      <formula>40</formula>
    </cfRule>
  </conditionalFormatting>
  <conditionalFormatting sqref="J39:J65536 J2:J3 J5:J25 J27:J34">
    <cfRule type="cellIs" dxfId="129" priority="32" stopIfTrue="1" operator="greaterThan">
      <formula>10</formula>
    </cfRule>
  </conditionalFormatting>
  <conditionalFormatting sqref="L39:L65536 L2:L3 L5:L34">
    <cfRule type="cellIs" dxfId="128" priority="31" stopIfTrue="1" operator="greaterThan">
      <formula>10</formula>
    </cfRule>
  </conditionalFormatting>
  <conditionalFormatting sqref="M39:M65536 M2:M3 M5:M34">
    <cfRule type="cellIs" dxfId="127" priority="30" stopIfTrue="1" operator="greaterThan">
      <formula>20</formula>
    </cfRule>
  </conditionalFormatting>
  <conditionalFormatting sqref="N39:N65536 N2:N3 N5:N34">
    <cfRule type="cellIs" dxfId="126" priority="29" stopIfTrue="1" operator="greaterThan">
      <formula>2</formula>
    </cfRule>
  </conditionalFormatting>
  <conditionalFormatting sqref="O2:O65536">
    <cfRule type="cellIs" dxfId="125" priority="28" stopIfTrue="1" operator="greaterThan">
      <formula>3000</formula>
    </cfRule>
  </conditionalFormatting>
  <conditionalFormatting sqref="K5:K15">
    <cfRule type="cellIs" dxfId="124" priority="27" stopIfTrue="1" operator="greaterThan">
      <formula>40</formula>
    </cfRule>
  </conditionalFormatting>
  <conditionalFormatting sqref="J5:J15">
    <cfRule type="cellIs" dxfId="123" priority="26" stopIfTrue="1" operator="greaterThan">
      <formula>10</formula>
    </cfRule>
  </conditionalFormatting>
  <conditionalFormatting sqref="L5:L15">
    <cfRule type="cellIs" dxfId="122" priority="25" stopIfTrue="1" operator="greaterThan">
      <formula>10</formula>
    </cfRule>
  </conditionalFormatting>
  <conditionalFormatting sqref="M5:M15">
    <cfRule type="cellIs" dxfId="121" priority="24" stopIfTrue="1" operator="greaterThan">
      <formula>20</formula>
    </cfRule>
  </conditionalFormatting>
  <conditionalFormatting sqref="N5:N15">
    <cfRule type="cellIs" dxfId="120" priority="23" stopIfTrue="1" operator="greaterThan">
      <formula>2</formula>
    </cfRule>
  </conditionalFormatting>
  <conditionalFormatting sqref="K17">
    <cfRule type="cellIs" dxfId="119" priority="22" stopIfTrue="1" operator="greaterThan">
      <formula>40</formula>
    </cfRule>
  </conditionalFormatting>
  <conditionalFormatting sqref="J17">
    <cfRule type="cellIs" dxfId="118" priority="21" stopIfTrue="1" operator="greaterThan">
      <formula>10</formula>
    </cfRule>
  </conditionalFormatting>
  <conditionalFormatting sqref="L17">
    <cfRule type="cellIs" dxfId="117" priority="20" stopIfTrue="1" operator="greaterThan">
      <formula>10</formula>
    </cfRule>
  </conditionalFormatting>
  <conditionalFormatting sqref="M17">
    <cfRule type="cellIs" dxfId="116" priority="19" stopIfTrue="1" operator="greaterThan">
      <formula>20</formula>
    </cfRule>
  </conditionalFormatting>
  <conditionalFormatting sqref="N17">
    <cfRule type="cellIs" dxfId="115" priority="18" stopIfTrue="1" operator="greaterThan">
      <formula>2</formula>
    </cfRule>
  </conditionalFormatting>
  <conditionalFormatting sqref="K17">
    <cfRule type="cellIs" dxfId="114" priority="17" stopIfTrue="1" operator="greaterThan">
      <formula>40</formula>
    </cfRule>
  </conditionalFormatting>
  <conditionalFormatting sqref="J17">
    <cfRule type="cellIs" dxfId="113" priority="16" stopIfTrue="1" operator="greaterThan">
      <formula>10</formula>
    </cfRule>
  </conditionalFormatting>
  <conditionalFormatting sqref="L17">
    <cfRule type="cellIs" dxfId="112" priority="15" stopIfTrue="1" operator="greaterThan">
      <formula>10</formula>
    </cfRule>
  </conditionalFormatting>
  <conditionalFormatting sqref="M17">
    <cfRule type="cellIs" dxfId="111" priority="14" stopIfTrue="1" operator="greaterThan">
      <formula>20</formula>
    </cfRule>
  </conditionalFormatting>
  <conditionalFormatting sqref="N17">
    <cfRule type="cellIs" dxfId="110" priority="13" stopIfTrue="1" operator="greaterThan">
      <formula>2</formula>
    </cfRule>
  </conditionalFormatting>
  <conditionalFormatting sqref="K12">
    <cfRule type="cellIs" dxfId="109" priority="12" stopIfTrue="1" operator="greaterThan">
      <formula>40</formula>
    </cfRule>
  </conditionalFormatting>
  <conditionalFormatting sqref="J12">
    <cfRule type="cellIs" dxfId="108" priority="11" stopIfTrue="1" operator="greaterThan">
      <formula>10</formula>
    </cfRule>
  </conditionalFormatting>
  <conditionalFormatting sqref="L12">
    <cfRule type="cellIs" dxfId="107" priority="10" stopIfTrue="1" operator="greaterThan">
      <formula>10</formula>
    </cfRule>
  </conditionalFormatting>
  <conditionalFormatting sqref="M12">
    <cfRule type="cellIs" dxfId="106" priority="9" stopIfTrue="1" operator="greaterThan">
      <formula>20</formula>
    </cfRule>
  </conditionalFormatting>
  <conditionalFormatting sqref="N12">
    <cfRule type="cellIs" dxfId="105" priority="8" stopIfTrue="1" operator="greaterThan">
      <formula>2</formula>
    </cfRule>
  </conditionalFormatting>
  <conditionalFormatting sqref="J12">
    <cfRule type="cellIs" dxfId="104" priority="7" stopIfTrue="1" operator="greaterThan">
      <formula>10</formula>
    </cfRule>
  </conditionalFormatting>
  <conditionalFormatting sqref="J12">
    <cfRule type="cellIs" dxfId="103" priority="6" stopIfTrue="1" operator="greaterThan">
      <formula>10</formula>
    </cfRule>
  </conditionalFormatting>
  <conditionalFormatting sqref="K12">
    <cfRule type="cellIs" dxfId="102" priority="5" stopIfTrue="1" operator="greaterThan">
      <formula>40</formula>
    </cfRule>
  </conditionalFormatting>
  <conditionalFormatting sqref="J12">
    <cfRule type="cellIs" dxfId="101" priority="4" stopIfTrue="1" operator="greaterThan">
      <formula>10</formula>
    </cfRule>
  </conditionalFormatting>
  <conditionalFormatting sqref="L12">
    <cfRule type="cellIs" dxfId="100" priority="3" stopIfTrue="1" operator="greaterThan">
      <formula>10</formula>
    </cfRule>
  </conditionalFormatting>
  <conditionalFormatting sqref="M12">
    <cfRule type="cellIs" dxfId="99" priority="2" stopIfTrue="1" operator="greaterThan">
      <formula>20</formula>
    </cfRule>
  </conditionalFormatting>
  <conditionalFormatting sqref="N12">
    <cfRule type="cellIs" dxfId="98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A1" s="114" t="s">
        <v>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62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83" t="s">
        <v>6</v>
      </c>
      <c r="D3" s="83" t="s">
        <v>7</v>
      </c>
      <c r="E3" s="83" t="s">
        <v>8</v>
      </c>
      <c r="F3" s="83" t="s">
        <v>9</v>
      </c>
      <c r="G3" s="83" t="s">
        <v>10</v>
      </c>
      <c r="H3" s="12" t="s">
        <v>0</v>
      </c>
      <c r="I3" s="115"/>
      <c r="J3" s="82" t="s">
        <v>6</v>
      </c>
      <c r="K3" s="82" t="s">
        <v>7</v>
      </c>
      <c r="L3" s="82" t="s">
        <v>8</v>
      </c>
      <c r="M3" s="82" t="s">
        <v>9</v>
      </c>
      <c r="N3" s="82" t="s">
        <v>10</v>
      </c>
      <c r="O3" s="13" t="s">
        <v>0</v>
      </c>
    </row>
    <row r="4" spans="1:15" ht="15" customHeight="1">
      <c r="A4" s="15">
        <v>1</v>
      </c>
      <c r="B4" s="45">
        <v>1309</v>
      </c>
      <c r="C4" s="48">
        <v>133.5</v>
      </c>
      <c r="D4" s="48">
        <v>106.6</v>
      </c>
      <c r="E4" s="48">
        <v>178.7</v>
      </c>
      <c r="F4" s="47">
        <v>34.96</v>
      </c>
      <c r="G4" s="47">
        <v>3.6480000000000001</v>
      </c>
      <c r="H4" s="45">
        <v>37000</v>
      </c>
      <c r="I4" s="45">
        <v>1296</v>
      </c>
      <c r="J4" s="48">
        <v>0.5</v>
      </c>
      <c r="K4" s="48">
        <v>6.3</v>
      </c>
      <c r="L4" s="48">
        <v>2.6</v>
      </c>
      <c r="M4" s="66">
        <v>8.16</v>
      </c>
      <c r="N4" s="47">
        <v>5.8000000000000003E-2</v>
      </c>
      <c r="O4" s="3" t="s">
        <v>36</v>
      </c>
    </row>
    <row r="5" spans="1:15" ht="15" customHeight="1">
      <c r="A5" s="15">
        <v>2</v>
      </c>
      <c r="B5" s="35">
        <v>1284</v>
      </c>
      <c r="C5" s="36">
        <v>116.1</v>
      </c>
      <c r="D5" s="36">
        <v>83.2</v>
      </c>
      <c r="E5" s="36">
        <v>97</v>
      </c>
      <c r="F5" s="37">
        <v>33.28</v>
      </c>
      <c r="G5" s="37">
        <v>3.6480000000000001</v>
      </c>
      <c r="H5" s="35">
        <v>34000</v>
      </c>
      <c r="I5" s="35">
        <v>1293</v>
      </c>
      <c r="J5" s="36">
        <v>0.8</v>
      </c>
      <c r="K5" s="36">
        <v>5.8</v>
      </c>
      <c r="L5" s="36">
        <v>3</v>
      </c>
      <c r="M5" s="37">
        <v>8.4</v>
      </c>
      <c r="N5" s="37">
        <v>7.1999999999999995E-2</v>
      </c>
      <c r="O5" s="3" t="s">
        <v>36</v>
      </c>
    </row>
    <row r="6" spans="1:15" ht="15" customHeight="1">
      <c r="A6" s="15">
        <v>3</v>
      </c>
      <c r="B6" s="35">
        <v>1353</v>
      </c>
      <c r="C6" s="36">
        <v>107.1</v>
      </c>
      <c r="D6" s="36">
        <v>88.2</v>
      </c>
      <c r="E6" s="36">
        <v>128</v>
      </c>
      <c r="F6" s="37">
        <v>35.04</v>
      </c>
      <c r="G6" s="37">
        <v>3.1680000000000001</v>
      </c>
      <c r="H6" s="35">
        <v>33000</v>
      </c>
      <c r="I6" s="35">
        <v>1395</v>
      </c>
      <c r="J6" s="36">
        <v>0.8</v>
      </c>
      <c r="K6" s="36">
        <v>6.3</v>
      </c>
      <c r="L6" s="36">
        <v>3.2</v>
      </c>
      <c r="M6" s="37">
        <v>9.1199999999999992</v>
      </c>
      <c r="N6" s="37">
        <v>6.2E-2</v>
      </c>
      <c r="O6" s="3" t="s">
        <v>36</v>
      </c>
    </row>
    <row r="7" spans="1:15" ht="15" customHeight="1">
      <c r="A7" s="15">
        <v>4</v>
      </c>
      <c r="B7" s="35">
        <v>1269</v>
      </c>
      <c r="C7" s="36">
        <v>103.8</v>
      </c>
      <c r="D7" s="36">
        <v>86.2</v>
      </c>
      <c r="E7" s="36">
        <v>107</v>
      </c>
      <c r="F7" s="37">
        <v>33.6</v>
      </c>
      <c r="G7" s="37">
        <v>3.048</v>
      </c>
      <c r="H7" s="35">
        <v>32000</v>
      </c>
      <c r="I7" s="35">
        <v>1310</v>
      </c>
      <c r="J7" s="36">
        <v>0.8</v>
      </c>
      <c r="K7" s="36">
        <v>6.3</v>
      </c>
      <c r="L7" s="36">
        <v>3.2</v>
      </c>
      <c r="M7" s="37">
        <v>8.8320000000000007</v>
      </c>
      <c r="N7" s="37">
        <v>7.6999999999999999E-2</v>
      </c>
      <c r="O7" s="3" t="s">
        <v>36</v>
      </c>
    </row>
    <row r="8" spans="1:15" ht="15" customHeight="1">
      <c r="A8" s="15">
        <v>5</v>
      </c>
      <c r="B8" s="35">
        <v>1336</v>
      </c>
      <c r="C8" s="36">
        <v>107.7</v>
      </c>
      <c r="D8" s="36">
        <v>85</v>
      </c>
      <c r="E8" s="36">
        <v>82</v>
      </c>
      <c r="F8" s="37">
        <v>29.2</v>
      </c>
      <c r="G8" s="37">
        <v>2.5920000000000001</v>
      </c>
      <c r="H8" s="35">
        <v>30000</v>
      </c>
      <c r="I8" s="35">
        <v>1310</v>
      </c>
      <c r="J8" s="36">
        <v>0.6</v>
      </c>
      <c r="K8" s="36">
        <v>6.1</v>
      </c>
      <c r="L8" s="36">
        <v>2.8</v>
      </c>
      <c r="M8" s="37">
        <v>8.2799999999999994</v>
      </c>
      <c r="N8" s="37">
        <v>4.8000000000000001E-2</v>
      </c>
      <c r="O8" s="3" t="s">
        <v>36</v>
      </c>
    </row>
    <row r="9" spans="1:15" ht="15" customHeight="1">
      <c r="A9" s="15">
        <v>6</v>
      </c>
      <c r="B9" s="35">
        <v>1295</v>
      </c>
      <c r="C9" s="36">
        <v>124.5</v>
      </c>
      <c r="D9" s="36">
        <v>94.6</v>
      </c>
      <c r="E9" s="36">
        <v>96</v>
      </c>
      <c r="F9" s="37">
        <v>27.84</v>
      </c>
      <c r="G9" s="37">
        <v>3.3359999999999999</v>
      </c>
      <c r="H9" s="35">
        <v>33000</v>
      </c>
      <c r="I9" s="35">
        <v>1292</v>
      </c>
      <c r="J9" s="36">
        <v>0.5</v>
      </c>
      <c r="K9" s="36">
        <v>6.1</v>
      </c>
      <c r="L9" s="36">
        <v>3.2</v>
      </c>
      <c r="M9" s="37">
        <v>8.1359999999999992</v>
      </c>
      <c r="N9" s="37">
        <v>0.13</v>
      </c>
      <c r="O9" s="3" t="s">
        <v>36</v>
      </c>
    </row>
    <row r="10" spans="1:15" ht="15" customHeight="1">
      <c r="A10" s="15">
        <v>7</v>
      </c>
      <c r="B10" s="35">
        <v>1317</v>
      </c>
      <c r="C10" s="36">
        <v>124.8</v>
      </c>
      <c r="D10" s="36">
        <v>99.2</v>
      </c>
      <c r="E10" s="36">
        <v>106.3</v>
      </c>
      <c r="F10" s="37">
        <v>35.4</v>
      </c>
      <c r="G10" s="37">
        <v>4.2720000000000002</v>
      </c>
      <c r="H10" s="35">
        <v>33000</v>
      </c>
      <c r="I10" s="35">
        <v>1327</v>
      </c>
      <c r="J10" s="36">
        <v>0.5</v>
      </c>
      <c r="K10" s="36">
        <v>5.9</v>
      </c>
      <c r="L10" s="36">
        <v>3</v>
      </c>
      <c r="M10" s="37">
        <v>9.984</v>
      </c>
      <c r="N10" s="37">
        <v>9.0999999999999998E-2</v>
      </c>
      <c r="O10" s="3" t="s">
        <v>36</v>
      </c>
    </row>
    <row r="11" spans="1:15" ht="15" customHeight="1">
      <c r="A11" s="15">
        <v>8</v>
      </c>
      <c r="B11" s="35">
        <v>1200</v>
      </c>
      <c r="C11" s="36">
        <v>120.3</v>
      </c>
      <c r="D11" s="36">
        <v>96.2</v>
      </c>
      <c r="E11" s="36">
        <v>110</v>
      </c>
      <c r="F11" s="37">
        <v>34.4</v>
      </c>
      <c r="G11" s="37">
        <v>3.1440000000000001</v>
      </c>
      <c r="H11" s="35">
        <v>33000</v>
      </c>
      <c r="I11" s="35">
        <v>1166</v>
      </c>
      <c r="J11" s="36">
        <v>0.6</v>
      </c>
      <c r="K11" s="36">
        <v>6</v>
      </c>
      <c r="L11" s="36">
        <v>4.4000000000000004</v>
      </c>
      <c r="M11" s="37">
        <v>9.4320000000000004</v>
      </c>
      <c r="N11" s="37">
        <v>6.2E-2</v>
      </c>
      <c r="O11" s="3" t="s">
        <v>36</v>
      </c>
    </row>
    <row r="12" spans="1:15" ht="15" customHeight="1">
      <c r="A12" s="15">
        <v>9</v>
      </c>
      <c r="B12" s="35">
        <v>1280</v>
      </c>
      <c r="C12" s="36">
        <v>187.8</v>
      </c>
      <c r="D12" s="36">
        <v>125.4</v>
      </c>
      <c r="E12" s="36">
        <v>168</v>
      </c>
      <c r="F12" s="37">
        <v>60.48</v>
      </c>
      <c r="G12" s="37">
        <v>6.72</v>
      </c>
      <c r="H12" s="35">
        <v>35000</v>
      </c>
      <c r="I12" s="35">
        <v>1254</v>
      </c>
      <c r="J12" s="36">
        <v>0.4</v>
      </c>
      <c r="K12" s="36">
        <v>5.4</v>
      </c>
      <c r="L12" s="36">
        <v>1.6</v>
      </c>
      <c r="M12" s="37">
        <v>7.4880000000000004</v>
      </c>
      <c r="N12" s="37">
        <v>0.158</v>
      </c>
      <c r="O12" s="3" t="s">
        <v>36</v>
      </c>
    </row>
    <row r="13" spans="1:15" ht="15" customHeight="1">
      <c r="A13" s="15">
        <v>10</v>
      </c>
      <c r="B13" s="35">
        <v>1269</v>
      </c>
      <c r="C13" s="36">
        <v>130.19999999999999</v>
      </c>
      <c r="D13" s="36">
        <v>89.6</v>
      </c>
      <c r="E13" s="36">
        <v>122</v>
      </c>
      <c r="F13" s="37">
        <v>39.119999999999997</v>
      </c>
      <c r="G13" s="37">
        <v>4.032</v>
      </c>
      <c r="H13" s="35">
        <v>34000</v>
      </c>
      <c r="I13" s="35">
        <v>1269</v>
      </c>
      <c r="J13" s="36">
        <v>0.4</v>
      </c>
      <c r="K13" s="36">
        <v>5</v>
      </c>
      <c r="L13" s="36">
        <v>1.6</v>
      </c>
      <c r="M13" s="37">
        <v>9.984</v>
      </c>
      <c r="N13" s="37">
        <v>7.1999999999999995E-2</v>
      </c>
      <c r="O13" s="3" t="s">
        <v>36</v>
      </c>
    </row>
    <row r="14" spans="1:15" ht="15" customHeight="1">
      <c r="A14" s="15">
        <v>11</v>
      </c>
      <c r="B14" s="35">
        <v>1385</v>
      </c>
      <c r="C14" s="36">
        <v>106.8</v>
      </c>
      <c r="D14" s="36">
        <v>91</v>
      </c>
      <c r="E14" s="36">
        <v>82</v>
      </c>
      <c r="F14" s="37">
        <v>37.76</v>
      </c>
      <c r="G14" s="37">
        <v>4.2720000000000002</v>
      </c>
      <c r="H14" s="35">
        <v>34000</v>
      </c>
      <c r="I14" s="35">
        <v>1389</v>
      </c>
      <c r="J14" s="36">
        <v>0.4</v>
      </c>
      <c r="K14" s="36">
        <v>5.2</v>
      </c>
      <c r="L14" s="36">
        <v>1.8</v>
      </c>
      <c r="M14" s="37">
        <v>10.007999999999999</v>
      </c>
      <c r="N14" s="37">
        <v>9.6000000000000002E-2</v>
      </c>
      <c r="O14" s="3" t="s">
        <v>36</v>
      </c>
    </row>
    <row r="15" spans="1:15" ht="15" customHeight="1">
      <c r="A15" s="15">
        <v>12</v>
      </c>
      <c r="B15" s="35">
        <v>1360</v>
      </c>
      <c r="C15" s="36">
        <v>111.6</v>
      </c>
      <c r="D15" s="36">
        <v>85.8</v>
      </c>
      <c r="E15" s="36">
        <v>75</v>
      </c>
      <c r="F15" s="37">
        <v>33.68</v>
      </c>
      <c r="G15" s="37">
        <v>3.024</v>
      </c>
      <c r="H15" s="35">
        <v>33000</v>
      </c>
      <c r="I15" s="35">
        <v>1356</v>
      </c>
      <c r="J15" s="36">
        <v>0.4</v>
      </c>
      <c r="K15" s="36">
        <v>5.3</v>
      </c>
      <c r="L15" s="36">
        <v>2</v>
      </c>
      <c r="M15" s="37">
        <v>10.247999999999999</v>
      </c>
      <c r="N15" s="37">
        <v>7.6999999999999999E-2</v>
      </c>
      <c r="O15" s="3" t="s">
        <v>36</v>
      </c>
    </row>
    <row r="16" spans="1:15" ht="15" customHeight="1">
      <c r="A16" s="15">
        <v>13</v>
      </c>
      <c r="B16" s="35">
        <v>1330</v>
      </c>
      <c r="C16" s="36">
        <v>105.6</v>
      </c>
      <c r="D16" s="36">
        <v>96.2</v>
      </c>
      <c r="E16" s="36">
        <v>96.7</v>
      </c>
      <c r="F16" s="37">
        <v>32.799999999999997</v>
      </c>
      <c r="G16" s="37">
        <v>3.0720000000000001</v>
      </c>
      <c r="H16" s="35">
        <v>32000</v>
      </c>
      <c r="I16" s="35">
        <v>1295</v>
      </c>
      <c r="J16" s="36">
        <v>0.6</v>
      </c>
      <c r="K16" s="36">
        <v>6.7</v>
      </c>
      <c r="L16" s="36">
        <v>1.6</v>
      </c>
      <c r="M16" s="37">
        <v>9.1199999999999992</v>
      </c>
      <c r="N16" s="37">
        <v>8.2000000000000003E-2</v>
      </c>
      <c r="O16" s="3" t="s">
        <v>36</v>
      </c>
    </row>
    <row r="17" spans="1:15" ht="15" customHeight="1">
      <c r="A17" s="15">
        <v>14</v>
      </c>
      <c r="B17" s="35">
        <v>1253</v>
      </c>
      <c r="C17" s="36">
        <v>123.4</v>
      </c>
      <c r="D17" s="36">
        <v>100.6</v>
      </c>
      <c r="E17" s="36">
        <v>115</v>
      </c>
      <c r="F17" s="37">
        <v>30.96</v>
      </c>
      <c r="G17" s="37">
        <v>3.2639999999999998</v>
      </c>
      <c r="H17" s="35">
        <v>31000</v>
      </c>
      <c r="I17" s="35">
        <v>1251</v>
      </c>
      <c r="J17" s="36">
        <v>0.6</v>
      </c>
      <c r="K17" s="36">
        <v>6.4</v>
      </c>
      <c r="L17" s="36">
        <v>1.2</v>
      </c>
      <c r="M17" s="37">
        <v>8.9039999999999999</v>
      </c>
      <c r="N17" s="37">
        <v>9.0999999999999998E-2</v>
      </c>
      <c r="O17" s="3" t="s">
        <v>36</v>
      </c>
    </row>
    <row r="18" spans="1:15" ht="15" customHeight="1">
      <c r="A18" s="15">
        <v>15</v>
      </c>
      <c r="B18" s="35">
        <v>1306</v>
      </c>
      <c r="C18" s="36">
        <v>108.3</v>
      </c>
      <c r="D18" s="36">
        <v>91.8</v>
      </c>
      <c r="E18" s="36">
        <v>93.8</v>
      </c>
      <c r="F18" s="37">
        <v>37.840000000000003</v>
      </c>
      <c r="G18" s="37">
        <v>3.4079999999999999</v>
      </c>
      <c r="H18" s="35">
        <v>33000</v>
      </c>
      <c r="I18" s="35">
        <v>1281</v>
      </c>
      <c r="J18" s="36">
        <v>0.5</v>
      </c>
      <c r="K18" s="36">
        <v>5.9</v>
      </c>
      <c r="L18" s="36">
        <v>2.8</v>
      </c>
      <c r="M18" s="37">
        <v>9.4559999999999995</v>
      </c>
      <c r="N18" s="37">
        <v>6.2E-2</v>
      </c>
      <c r="O18" s="3" t="s">
        <v>36</v>
      </c>
    </row>
    <row r="19" spans="1:15" ht="15" customHeight="1">
      <c r="A19" s="15">
        <v>16</v>
      </c>
      <c r="B19" s="35">
        <v>1282</v>
      </c>
      <c r="C19" s="36">
        <v>93</v>
      </c>
      <c r="D19" s="36">
        <v>78.2</v>
      </c>
      <c r="E19" s="36">
        <v>114</v>
      </c>
      <c r="F19" s="37">
        <v>28.96</v>
      </c>
      <c r="G19" s="37">
        <v>2.7839999999999998</v>
      </c>
      <c r="H19" s="44">
        <v>32000</v>
      </c>
      <c r="I19" s="44">
        <v>1274</v>
      </c>
      <c r="J19" s="36">
        <v>0.4</v>
      </c>
      <c r="K19" s="36">
        <v>5.3</v>
      </c>
      <c r="L19" s="36">
        <v>1.6</v>
      </c>
      <c r="M19" s="37">
        <v>10.944000000000001</v>
      </c>
      <c r="N19" s="37">
        <v>9.6000000000000002E-2</v>
      </c>
      <c r="O19" s="3" t="s">
        <v>36</v>
      </c>
    </row>
    <row r="20" spans="1:15" ht="15" customHeight="1">
      <c r="A20" s="15">
        <v>17</v>
      </c>
      <c r="B20" s="35">
        <v>1359</v>
      </c>
      <c r="C20" s="36">
        <v>93.6</v>
      </c>
      <c r="D20" s="36">
        <v>84.1</v>
      </c>
      <c r="E20" s="36">
        <v>106.3</v>
      </c>
      <c r="F20" s="37">
        <v>37.76</v>
      </c>
      <c r="G20" s="37">
        <v>3.3119999999999998</v>
      </c>
      <c r="H20" s="35">
        <v>32000</v>
      </c>
      <c r="I20" s="35">
        <v>1344</v>
      </c>
      <c r="J20" s="36">
        <v>0.5</v>
      </c>
      <c r="K20" s="36">
        <v>5.6</v>
      </c>
      <c r="L20" s="36">
        <v>1.4</v>
      </c>
      <c r="M20" s="37">
        <v>10.728</v>
      </c>
      <c r="N20" s="37">
        <v>0.106</v>
      </c>
      <c r="O20" s="3" t="s">
        <v>36</v>
      </c>
    </row>
    <row r="21" spans="1:15" ht="15" customHeight="1">
      <c r="A21" s="15">
        <v>18</v>
      </c>
      <c r="B21" s="35">
        <v>1279</v>
      </c>
      <c r="C21" s="36">
        <v>118.5</v>
      </c>
      <c r="D21" s="36">
        <v>93.8</v>
      </c>
      <c r="E21" s="36">
        <v>105</v>
      </c>
      <c r="F21" s="37">
        <v>40.159999999999997</v>
      </c>
      <c r="G21" s="37">
        <v>3.84</v>
      </c>
      <c r="H21" s="35">
        <v>32000</v>
      </c>
      <c r="I21" s="35">
        <v>1269</v>
      </c>
      <c r="J21" s="36">
        <v>0.5</v>
      </c>
      <c r="K21" s="36">
        <v>5.6</v>
      </c>
      <c r="L21" s="36">
        <v>2</v>
      </c>
      <c r="M21" s="37">
        <v>10.488</v>
      </c>
      <c r="N21" s="37">
        <v>6.2E-2</v>
      </c>
      <c r="O21" s="3" t="s">
        <v>36</v>
      </c>
    </row>
    <row r="22" spans="1:15" ht="15" customHeight="1">
      <c r="A22" s="15">
        <v>19</v>
      </c>
      <c r="B22" s="35">
        <v>1300</v>
      </c>
      <c r="C22" s="36">
        <v>94.6</v>
      </c>
      <c r="D22" s="36">
        <v>91</v>
      </c>
      <c r="E22" s="36">
        <v>125</v>
      </c>
      <c r="F22" s="37">
        <v>45.12</v>
      </c>
      <c r="G22" s="37">
        <v>4.056</v>
      </c>
      <c r="H22" s="35">
        <v>36000</v>
      </c>
      <c r="I22" s="35">
        <v>1307</v>
      </c>
      <c r="J22" s="36">
        <v>0.5</v>
      </c>
      <c r="K22" s="36">
        <v>5.8</v>
      </c>
      <c r="L22" s="36">
        <v>2.4</v>
      </c>
      <c r="M22" s="37">
        <v>10.391999999999999</v>
      </c>
      <c r="N22" s="37">
        <v>0.11</v>
      </c>
      <c r="O22" s="3" t="s">
        <v>36</v>
      </c>
    </row>
    <row r="23" spans="1:15" ht="15" customHeight="1">
      <c r="A23" s="15">
        <v>20</v>
      </c>
      <c r="B23" s="35">
        <v>1262</v>
      </c>
      <c r="C23" s="36">
        <v>102.9</v>
      </c>
      <c r="D23" s="36">
        <v>86.8</v>
      </c>
      <c r="E23" s="36">
        <v>103.5</v>
      </c>
      <c r="F23" s="37">
        <v>33.119999999999997</v>
      </c>
      <c r="G23" s="37">
        <v>3.2639999999999998</v>
      </c>
      <c r="H23" s="35">
        <v>33000</v>
      </c>
      <c r="I23" s="35">
        <v>1229</v>
      </c>
      <c r="J23" s="36">
        <v>0.4</v>
      </c>
      <c r="K23" s="36">
        <v>5.8</v>
      </c>
      <c r="L23" s="36">
        <v>2.4</v>
      </c>
      <c r="M23" s="37">
        <v>9.84</v>
      </c>
      <c r="N23" s="37">
        <v>0.14399999999999999</v>
      </c>
      <c r="O23" s="3" t="s">
        <v>36</v>
      </c>
    </row>
    <row r="24" spans="1:15" ht="15" customHeight="1">
      <c r="A24" s="15">
        <v>21</v>
      </c>
      <c r="B24" s="30">
        <v>1326</v>
      </c>
      <c r="C24" s="33">
        <v>94.2</v>
      </c>
      <c r="D24" s="33">
        <v>87.6</v>
      </c>
      <c r="E24" s="33">
        <v>100</v>
      </c>
      <c r="F24" s="34">
        <v>37.28</v>
      </c>
      <c r="G24" s="34">
        <v>2.8319999999999999</v>
      </c>
      <c r="H24" s="30">
        <v>32000</v>
      </c>
      <c r="I24" s="30">
        <v>1325</v>
      </c>
      <c r="J24" s="33">
        <v>0.5</v>
      </c>
      <c r="K24" s="33">
        <v>5.9</v>
      </c>
      <c r="L24" s="33">
        <v>4</v>
      </c>
      <c r="M24" s="34">
        <v>8.4960000000000004</v>
      </c>
      <c r="N24" s="34">
        <v>0.106</v>
      </c>
      <c r="O24" s="3" t="s">
        <v>36</v>
      </c>
    </row>
    <row r="25" spans="1:15" ht="15" customHeight="1">
      <c r="A25" s="15">
        <v>22</v>
      </c>
      <c r="B25" s="30">
        <v>1256</v>
      </c>
      <c r="C25" s="31">
        <v>116.4</v>
      </c>
      <c r="D25" s="31">
        <v>99.4</v>
      </c>
      <c r="E25" s="31">
        <v>108</v>
      </c>
      <c r="F25" s="32">
        <v>32.24</v>
      </c>
      <c r="G25" s="32">
        <v>3.0720000000000001</v>
      </c>
      <c r="H25" s="30">
        <v>33000</v>
      </c>
      <c r="I25" s="30">
        <v>1248</v>
      </c>
      <c r="J25" s="33">
        <v>0.6</v>
      </c>
      <c r="K25" s="33">
        <v>5.8</v>
      </c>
      <c r="L25" s="33">
        <v>4.3</v>
      </c>
      <c r="M25" s="34">
        <v>8.6880000000000006</v>
      </c>
      <c r="N25" s="34">
        <v>0.13</v>
      </c>
      <c r="O25" s="3" t="s">
        <v>36</v>
      </c>
    </row>
    <row r="26" spans="1:15" ht="15" customHeight="1">
      <c r="A26" s="15">
        <v>23</v>
      </c>
      <c r="B26" s="30">
        <v>1235</v>
      </c>
      <c r="C26" s="31">
        <v>100.5</v>
      </c>
      <c r="D26" s="31">
        <v>84.4</v>
      </c>
      <c r="E26" s="31">
        <v>127.5</v>
      </c>
      <c r="F26" s="32">
        <v>40.56</v>
      </c>
      <c r="G26" s="32">
        <v>4.1520000000000001</v>
      </c>
      <c r="H26" s="30">
        <v>35000</v>
      </c>
      <c r="I26" s="30">
        <v>1241</v>
      </c>
      <c r="J26" s="31">
        <v>0.5</v>
      </c>
      <c r="K26" s="33">
        <v>6.1</v>
      </c>
      <c r="L26" s="33">
        <v>3.5</v>
      </c>
      <c r="M26" s="34">
        <v>10.08</v>
      </c>
      <c r="N26" s="34">
        <v>0.115</v>
      </c>
      <c r="O26" s="3" t="s">
        <v>36</v>
      </c>
    </row>
    <row r="27" spans="1:15" ht="15" customHeight="1">
      <c r="A27" s="15">
        <v>24</v>
      </c>
      <c r="B27" s="30">
        <v>1287</v>
      </c>
      <c r="C27" s="31">
        <v>104.4</v>
      </c>
      <c r="D27" s="31">
        <v>90.2</v>
      </c>
      <c r="E27" s="31">
        <v>116.3</v>
      </c>
      <c r="F27" s="32">
        <v>41.44</v>
      </c>
      <c r="G27" s="32">
        <v>3.6480000000000001</v>
      </c>
      <c r="H27" s="30">
        <v>34000</v>
      </c>
      <c r="I27" s="30">
        <v>1328</v>
      </c>
      <c r="J27" s="33">
        <v>0.5</v>
      </c>
      <c r="K27" s="33">
        <v>6.4</v>
      </c>
      <c r="L27" s="33">
        <v>4</v>
      </c>
      <c r="M27" s="34">
        <v>10.32</v>
      </c>
      <c r="N27" s="34">
        <v>0.106</v>
      </c>
      <c r="O27" s="3" t="s">
        <v>36</v>
      </c>
    </row>
    <row r="28" spans="1:15" ht="15" customHeight="1">
      <c r="A28" s="15">
        <v>25</v>
      </c>
      <c r="B28" s="30">
        <v>1232</v>
      </c>
      <c r="C28" s="31">
        <v>102</v>
      </c>
      <c r="D28" s="31">
        <v>86.2</v>
      </c>
      <c r="E28" s="31">
        <v>101.3</v>
      </c>
      <c r="F28" s="32">
        <v>33.200000000000003</v>
      </c>
      <c r="G28" s="32">
        <v>3.2639999999999998</v>
      </c>
      <c r="H28" s="30">
        <v>35000</v>
      </c>
      <c r="I28" s="30">
        <v>1238</v>
      </c>
      <c r="J28" s="33">
        <v>0.5</v>
      </c>
      <c r="K28" s="33">
        <v>6.3</v>
      </c>
      <c r="L28" s="33">
        <v>5.5</v>
      </c>
      <c r="M28" s="34">
        <v>8.64</v>
      </c>
      <c r="N28" s="34">
        <v>0.12</v>
      </c>
      <c r="O28" s="3" t="s">
        <v>36</v>
      </c>
    </row>
    <row r="29" spans="1:15" ht="15" customHeight="1">
      <c r="A29" s="15">
        <v>26</v>
      </c>
      <c r="B29" s="30">
        <v>1297</v>
      </c>
      <c r="C29" s="31">
        <v>130.19999999999999</v>
      </c>
      <c r="D29" s="31">
        <v>106.4</v>
      </c>
      <c r="E29" s="31">
        <v>106.3</v>
      </c>
      <c r="F29" s="32">
        <v>50.08</v>
      </c>
      <c r="G29" s="32">
        <v>4.8959999999999999</v>
      </c>
      <c r="H29" s="30">
        <v>36000</v>
      </c>
      <c r="I29" s="30">
        <v>1325</v>
      </c>
      <c r="J29" s="33">
        <v>0.6</v>
      </c>
      <c r="K29" s="33">
        <v>5.8</v>
      </c>
      <c r="L29" s="33">
        <v>4</v>
      </c>
      <c r="M29" s="34">
        <v>10.92</v>
      </c>
      <c r="N29" s="34">
        <v>0.14899999999999999</v>
      </c>
      <c r="O29" s="3" t="s">
        <v>36</v>
      </c>
    </row>
    <row r="30" spans="1:15" ht="15" customHeight="1">
      <c r="A30" s="15">
        <v>27</v>
      </c>
      <c r="B30" s="30">
        <v>1325</v>
      </c>
      <c r="C30" s="31">
        <v>110.4</v>
      </c>
      <c r="D30" s="31">
        <v>92.8</v>
      </c>
      <c r="E30" s="31">
        <v>95.7</v>
      </c>
      <c r="F30" s="32">
        <v>34.4</v>
      </c>
      <c r="G30" s="32">
        <v>4.5599999999999996</v>
      </c>
      <c r="H30" s="30">
        <v>34000</v>
      </c>
      <c r="I30" s="30">
        <v>1325</v>
      </c>
      <c r="J30" s="33">
        <v>0.6</v>
      </c>
      <c r="K30" s="33">
        <v>5.8</v>
      </c>
      <c r="L30" s="33">
        <v>3.8</v>
      </c>
      <c r="M30" s="34">
        <v>9.4320000000000004</v>
      </c>
      <c r="N30" s="34">
        <v>0.11</v>
      </c>
      <c r="O30" s="3" t="s">
        <v>36</v>
      </c>
    </row>
    <row r="31" spans="1:15" ht="15" customHeight="1">
      <c r="A31" s="15">
        <v>28</v>
      </c>
      <c r="B31" s="30">
        <v>1342</v>
      </c>
      <c r="C31" s="31">
        <v>91.8</v>
      </c>
      <c r="D31" s="31">
        <v>75.8</v>
      </c>
      <c r="E31" s="31">
        <v>118.8</v>
      </c>
      <c r="F31" s="32">
        <v>38.08</v>
      </c>
      <c r="G31" s="32">
        <v>3.3119999999999998</v>
      </c>
      <c r="H31" s="30">
        <v>33000</v>
      </c>
      <c r="I31" s="30">
        <v>1377</v>
      </c>
      <c r="J31" s="33">
        <v>0.6</v>
      </c>
      <c r="K31" s="33">
        <v>5.2</v>
      </c>
      <c r="L31" s="33">
        <v>3.8</v>
      </c>
      <c r="M31" s="34">
        <v>10.608000000000001</v>
      </c>
      <c r="N31" s="34">
        <v>9.6000000000000002E-2</v>
      </c>
      <c r="O31" s="3" t="s">
        <v>36</v>
      </c>
    </row>
    <row r="32" spans="1:15" ht="15" customHeight="1">
      <c r="A32" s="15">
        <v>29</v>
      </c>
      <c r="B32" s="30">
        <v>1095</v>
      </c>
      <c r="C32" s="31">
        <v>103.8</v>
      </c>
      <c r="D32" s="31">
        <v>90.6</v>
      </c>
      <c r="E32" s="31">
        <v>102</v>
      </c>
      <c r="F32" s="32">
        <v>35.36</v>
      </c>
      <c r="G32" s="32">
        <v>3.1539999999999999</v>
      </c>
      <c r="H32" s="30">
        <v>32000</v>
      </c>
      <c r="I32" s="30">
        <v>1116</v>
      </c>
      <c r="J32" s="33">
        <v>0.6</v>
      </c>
      <c r="K32" s="33">
        <v>5.4</v>
      </c>
      <c r="L32" s="33">
        <v>4</v>
      </c>
      <c r="M32" s="34">
        <v>9.1199999999999992</v>
      </c>
      <c r="N32" s="34">
        <v>7.6999999999999999E-2</v>
      </c>
      <c r="O32" s="3" t="s">
        <v>36</v>
      </c>
    </row>
    <row r="33" spans="1:15" ht="15" customHeight="1">
      <c r="A33" s="15">
        <v>30</v>
      </c>
      <c r="B33" s="30">
        <v>1292</v>
      </c>
      <c r="C33" s="31">
        <v>95.8</v>
      </c>
      <c r="D33" s="31">
        <v>89.2</v>
      </c>
      <c r="E33" s="31">
        <v>98</v>
      </c>
      <c r="F33" s="32">
        <v>31.44</v>
      </c>
      <c r="G33" s="32">
        <v>3.1680000000000001</v>
      </c>
      <c r="H33" s="30">
        <v>34000</v>
      </c>
      <c r="I33" s="30">
        <v>1351</v>
      </c>
      <c r="J33" s="33">
        <v>0.6</v>
      </c>
      <c r="K33" s="33">
        <v>5.7</v>
      </c>
      <c r="L33" s="33">
        <v>4.2</v>
      </c>
      <c r="M33" s="34">
        <v>8.8320000000000007</v>
      </c>
      <c r="N33" s="34">
        <v>7.6999999999999999E-2</v>
      </c>
      <c r="O33" s="3" t="s">
        <v>36</v>
      </c>
    </row>
    <row r="34" spans="1:15" ht="15" customHeight="1">
      <c r="A34" s="15"/>
      <c r="B34" s="30"/>
      <c r="C34" s="31"/>
      <c r="D34" s="31"/>
      <c r="E34" s="31"/>
      <c r="F34" s="32"/>
      <c r="G34" s="32"/>
      <c r="H34" s="30"/>
      <c r="I34" s="30"/>
      <c r="J34" s="33"/>
      <c r="K34" s="33"/>
      <c r="L34" s="33"/>
      <c r="M34" s="34"/>
      <c r="N34" s="34"/>
      <c r="O34" s="3"/>
    </row>
    <row r="35" spans="1:15" ht="15" customHeight="1">
      <c r="A35" s="81" t="s">
        <v>35</v>
      </c>
      <c r="B35" s="3">
        <f>SUM(B4:B34)</f>
        <v>38715</v>
      </c>
      <c r="C35" s="16">
        <f t="shared" ref="C35:N35" si="0">SUM(C4:C34)</f>
        <v>3363.6</v>
      </c>
      <c r="D35" s="16">
        <f t="shared" si="0"/>
        <v>2756.0999999999995</v>
      </c>
      <c r="E35" s="16">
        <f t="shared" si="0"/>
        <v>3285.2000000000007</v>
      </c>
      <c r="F35" s="4">
        <f t="shared" si="0"/>
        <v>1095.56</v>
      </c>
      <c r="G35" s="4">
        <f t="shared" si="0"/>
        <v>107.96199999999997</v>
      </c>
      <c r="H35" s="3">
        <f t="shared" si="0"/>
        <v>1000000</v>
      </c>
      <c r="I35" s="3">
        <f t="shared" si="0"/>
        <v>38781</v>
      </c>
      <c r="J35" s="16">
        <f t="shared" si="0"/>
        <v>16.3</v>
      </c>
      <c r="K35" s="16">
        <f t="shared" si="0"/>
        <v>175.20000000000002</v>
      </c>
      <c r="L35" s="16">
        <f t="shared" si="0"/>
        <v>88.899999999999991</v>
      </c>
      <c r="M35" s="4">
        <f t="shared" si="0"/>
        <v>283.08</v>
      </c>
      <c r="N35" s="4">
        <f t="shared" si="0"/>
        <v>2.8420000000000005</v>
      </c>
      <c r="O35" s="3" t="s">
        <v>36</v>
      </c>
    </row>
    <row r="36" spans="1:15" ht="20.100000000000001" customHeight="1">
      <c r="A36" s="81" t="s">
        <v>2</v>
      </c>
      <c r="B36" s="3">
        <f>MIN(B4:B34)</f>
        <v>1095</v>
      </c>
      <c r="C36" s="16">
        <f t="shared" ref="C36:N36" si="1">MIN(C4:C34)</f>
        <v>91.8</v>
      </c>
      <c r="D36" s="16">
        <f t="shared" si="1"/>
        <v>75.8</v>
      </c>
      <c r="E36" s="16">
        <f t="shared" si="1"/>
        <v>75</v>
      </c>
      <c r="F36" s="4">
        <f t="shared" si="1"/>
        <v>27.84</v>
      </c>
      <c r="G36" s="4">
        <f t="shared" si="1"/>
        <v>2.5920000000000001</v>
      </c>
      <c r="H36" s="3">
        <f t="shared" si="1"/>
        <v>30000</v>
      </c>
      <c r="I36" s="3">
        <f t="shared" si="1"/>
        <v>1116</v>
      </c>
      <c r="J36" s="16">
        <f t="shared" si="1"/>
        <v>0.4</v>
      </c>
      <c r="K36" s="16">
        <f t="shared" si="1"/>
        <v>5</v>
      </c>
      <c r="L36" s="16">
        <f t="shared" si="1"/>
        <v>1.2</v>
      </c>
      <c r="M36" s="4">
        <f t="shared" si="1"/>
        <v>7.4880000000000004</v>
      </c>
      <c r="N36" s="4">
        <f t="shared" si="1"/>
        <v>4.8000000000000001E-2</v>
      </c>
      <c r="O36" s="3" t="s">
        <v>36</v>
      </c>
    </row>
    <row r="37" spans="1:15" ht="20.100000000000001" customHeight="1">
      <c r="A37" s="81" t="s">
        <v>3</v>
      </c>
      <c r="B37" s="3">
        <f>MAX(B4:B34)</f>
        <v>1385</v>
      </c>
      <c r="C37" s="16">
        <f t="shared" ref="C37:N37" si="2">MAX(C4:C34)</f>
        <v>187.8</v>
      </c>
      <c r="D37" s="16">
        <f t="shared" si="2"/>
        <v>125.4</v>
      </c>
      <c r="E37" s="16">
        <f t="shared" si="2"/>
        <v>178.7</v>
      </c>
      <c r="F37" s="4">
        <f t="shared" si="2"/>
        <v>60.48</v>
      </c>
      <c r="G37" s="4">
        <f t="shared" si="2"/>
        <v>6.72</v>
      </c>
      <c r="H37" s="3">
        <f t="shared" si="2"/>
        <v>37000</v>
      </c>
      <c r="I37" s="3">
        <f t="shared" si="2"/>
        <v>1395</v>
      </c>
      <c r="J37" s="16">
        <f t="shared" si="2"/>
        <v>0.8</v>
      </c>
      <c r="K37" s="16">
        <f t="shared" si="2"/>
        <v>6.7</v>
      </c>
      <c r="L37" s="16">
        <f t="shared" si="2"/>
        <v>5.5</v>
      </c>
      <c r="M37" s="4">
        <f t="shared" si="2"/>
        <v>10.944000000000001</v>
      </c>
      <c r="N37" s="4">
        <f t="shared" si="2"/>
        <v>0.158</v>
      </c>
      <c r="O37" s="3" t="s">
        <v>36</v>
      </c>
    </row>
    <row r="38" spans="1:15" ht="19.5" customHeight="1">
      <c r="A38" s="81" t="s">
        <v>4</v>
      </c>
      <c r="B38" s="3">
        <f>AVERAGE(B4:B34)</f>
        <v>1290.5</v>
      </c>
      <c r="C38" s="16">
        <f t="shared" ref="C38:N38" si="3">AVERAGE(C4:C34)</f>
        <v>112.11999999999999</v>
      </c>
      <c r="D38" s="16">
        <f t="shared" si="3"/>
        <v>91.869999999999976</v>
      </c>
      <c r="E38" s="16">
        <f t="shared" si="3"/>
        <v>109.50666666666669</v>
      </c>
      <c r="F38" s="4">
        <f t="shared" si="3"/>
        <v>36.518666666666668</v>
      </c>
      <c r="G38" s="4">
        <f t="shared" si="3"/>
        <v>3.5987333333333327</v>
      </c>
      <c r="H38" s="3">
        <f>ROUND((AVERAGE(H4:H34)),-3)</f>
        <v>33000</v>
      </c>
      <c r="I38" s="3">
        <f t="shared" si="3"/>
        <v>1292.7</v>
      </c>
      <c r="J38" s="16">
        <f t="shared" si="3"/>
        <v>0.54333333333333333</v>
      </c>
      <c r="K38" s="16">
        <f t="shared" si="3"/>
        <v>5.8400000000000007</v>
      </c>
      <c r="L38" s="16">
        <f t="shared" si="3"/>
        <v>2.9633333333333329</v>
      </c>
      <c r="M38" s="4">
        <f t="shared" si="3"/>
        <v>9.4359999999999999</v>
      </c>
      <c r="N38" s="4">
        <f t="shared" si="3"/>
        <v>9.473333333333335E-2</v>
      </c>
      <c r="O38" s="3" t="s">
        <v>36</v>
      </c>
    </row>
    <row r="43" spans="1:15">
      <c r="C43" s="70"/>
      <c r="D43" s="71"/>
      <c r="E43" s="71"/>
      <c r="F43" s="71"/>
      <c r="G43" s="71"/>
      <c r="J43" s="71"/>
      <c r="K43" s="71"/>
    </row>
  </sheetData>
  <mergeCells count="6"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97" priority="33" stopIfTrue="1" operator="greaterThan">
      <formula>40</formula>
    </cfRule>
  </conditionalFormatting>
  <conditionalFormatting sqref="J39:J65536 J2:J3 J5:J25 J27:J34">
    <cfRule type="cellIs" dxfId="96" priority="32" stopIfTrue="1" operator="greaterThan">
      <formula>10</formula>
    </cfRule>
  </conditionalFormatting>
  <conditionalFormatting sqref="L39:L65536 L2:L3 L5:L34">
    <cfRule type="cellIs" dxfId="95" priority="31" stopIfTrue="1" operator="greaterThan">
      <formula>10</formula>
    </cfRule>
  </conditionalFormatting>
  <conditionalFormatting sqref="M39:M65536 M2:M3 M5:M34">
    <cfRule type="cellIs" dxfId="94" priority="30" stopIfTrue="1" operator="greaterThan">
      <formula>20</formula>
    </cfRule>
  </conditionalFormatting>
  <conditionalFormatting sqref="N39:N65536 N2:N3 N5:N34">
    <cfRule type="cellIs" dxfId="93" priority="29" stopIfTrue="1" operator="greaterThan">
      <formula>2</formula>
    </cfRule>
  </conditionalFormatting>
  <conditionalFormatting sqref="O2:O65536">
    <cfRule type="cellIs" dxfId="92" priority="28" stopIfTrue="1" operator="greaterThan">
      <formula>3000</formula>
    </cfRule>
  </conditionalFormatting>
  <conditionalFormatting sqref="K5:K15">
    <cfRule type="cellIs" dxfId="91" priority="27" stopIfTrue="1" operator="greaterThan">
      <formula>40</formula>
    </cfRule>
  </conditionalFormatting>
  <conditionalFormatting sqref="J5:J15">
    <cfRule type="cellIs" dxfId="90" priority="26" stopIfTrue="1" operator="greaterThan">
      <formula>10</formula>
    </cfRule>
  </conditionalFormatting>
  <conditionalFormatting sqref="L5:L15">
    <cfRule type="cellIs" dxfId="89" priority="25" stopIfTrue="1" operator="greaterThan">
      <formula>10</formula>
    </cfRule>
  </conditionalFormatting>
  <conditionalFormatting sqref="M5:M15">
    <cfRule type="cellIs" dxfId="88" priority="24" stopIfTrue="1" operator="greaterThan">
      <formula>20</formula>
    </cfRule>
  </conditionalFormatting>
  <conditionalFormatting sqref="N5:N15">
    <cfRule type="cellIs" dxfId="87" priority="23" stopIfTrue="1" operator="greaterThan">
      <formula>2</formula>
    </cfRule>
  </conditionalFormatting>
  <conditionalFormatting sqref="K17">
    <cfRule type="cellIs" dxfId="86" priority="22" stopIfTrue="1" operator="greaterThan">
      <formula>40</formula>
    </cfRule>
  </conditionalFormatting>
  <conditionalFormatting sqref="J17">
    <cfRule type="cellIs" dxfId="85" priority="21" stopIfTrue="1" operator="greaterThan">
      <formula>10</formula>
    </cfRule>
  </conditionalFormatting>
  <conditionalFormatting sqref="L17">
    <cfRule type="cellIs" dxfId="84" priority="20" stopIfTrue="1" operator="greaterThan">
      <formula>10</formula>
    </cfRule>
  </conditionalFormatting>
  <conditionalFormatting sqref="M17">
    <cfRule type="cellIs" dxfId="83" priority="19" stopIfTrue="1" operator="greaterThan">
      <formula>20</formula>
    </cfRule>
  </conditionalFormatting>
  <conditionalFormatting sqref="N17">
    <cfRule type="cellIs" dxfId="82" priority="18" stopIfTrue="1" operator="greaterThan">
      <formula>2</formula>
    </cfRule>
  </conditionalFormatting>
  <conditionalFormatting sqref="K17">
    <cfRule type="cellIs" dxfId="81" priority="17" stopIfTrue="1" operator="greaterThan">
      <formula>40</formula>
    </cfRule>
  </conditionalFormatting>
  <conditionalFormatting sqref="J17">
    <cfRule type="cellIs" dxfId="80" priority="16" stopIfTrue="1" operator="greaterThan">
      <formula>10</formula>
    </cfRule>
  </conditionalFormatting>
  <conditionalFormatting sqref="L17">
    <cfRule type="cellIs" dxfId="79" priority="15" stopIfTrue="1" operator="greaterThan">
      <formula>10</formula>
    </cfRule>
  </conditionalFormatting>
  <conditionalFormatting sqref="M17">
    <cfRule type="cellIs" dxfId="78" priority="14" stopIfTrue="1" operator="greaterThan">
      <formula>20</formula>
    </cfRule>
  </conditionalFormatting>
  <conditionalFormatting sqref="N17">
    <cfRule type="cellIs" dxfId="77" priority="13" stopIfTrue="1" operator="greaterThan">
      <formula>2</formula>
    </cfRule>
  </conditionalFormatting>
  <conditionalFormatting sqref="K12">
    <cfRule type="cellIs" dxfId="76" priority="12" stopIfTrue="1" operator="greaterThan">
      <formula>40</formula>
    </cfRule>
  </conditionalFormatting>
  <conditionalFormatting sqref="J12">
    <cfRule type="cellIs" dxfId="75" priority="11" stopIfTrue="1" operator="greaterThan">
      <formula>10</formula>
    </cfRule>
  </conditionalFormatting>
  <conditionalFormatting sqref="L12">
    <cfRule type="cellIs" dxfId="74" priority="10" stopIfTrue="1" operator="greaterThan">
      <formula>10</formula>
    </cfRule>
  </conditionalFormatting>
  <conditionalFormatting sqref="M12">
    <cfRule type="cellIs" dxfId="73" priority="9" stopIfTrue="1" operator="greaterThan">
      <formula>20</formula>
    </cfRule>
  </conditionalFormatting>
  <conditionalFormatting sqref="N12">
    <cfRule type="cellIs" dxfId="72" priority="8" stopIfTrue="1" operator="greaterThan">
      <formula>2</formula>
    </cfRule>
  </conditionalFormatting>
  <conditionalFormatting sqref="J12">
    <cfRule type="cellIs" dxfId="71" priority="7" stopIfTrue="1" operator="greaterThan">
      <formula>10</formula>
    </cfRule>
  </conditionalFormatting>
  <conditionalFormatting sqref="J12">
    <cfRule type="cellIs" dxfId="70" priority="6" stopIfTrue="1" operator="greaterThan">
      <formula>10</formula>
    </cfRule>
  </conditionalFormatting>
  <conditionalFormatting sqref="K12">
    <cfRule type="cellIs" dxfId="69" priority="5" stopIfTrue="1" operator="greaterThan">
      <formula>40</formula>
    </cfRule>
  </conditionalFormatting>
  <conditionalFormatting sqref="J12">
    <cfRule type="cellIs" dxfId="68" priority="4" stopIfTrue="1" operator="greaterThan">
      <formula>10</formula>
    </cfRule>
  </conditionalFormatting>
  <conditionalFormatting sqref="L12">
    <cfRule type="cellIs" dxfId="67" priority="3" stopIfTrue="1" operator="greaterThan">
      <formula>10</formula>
    </cfRule>
  </conditionalFormatting>
  <conditionalFormatting sqref="M12">
    <cfRule type="cellIs" dxfId="66" priority="2" stopIfTrue="1" operator="greaterThan">
      <formula>20</formula>
    </cfRule>
  </conditionalFormatting>
  <conditionalFormatting sqref="N12">
    <cfRule type="cellIs" dxfId="65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A1" s="114" t="s">
        <v>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61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86" t="s">
        <v>6</v>
      </c>
      <c r="D3" s="86" t="s">
        <v>7</v>
      </c>
      <c r="E3" s="86" t="s">
        <v>8</v>
      </c>
      <c r="F3" s="86" t="s">
        <v>9</v>
      </c>
      <c r="G3" s="86" t="s">
        <v>10</v>
      </c>
      <c r="H3" s="12" t="s">
        <v>0</v>
      </c>
      <c r="I3" s="115"/>
      <c r="J3" s="85" t="s">
        <v>6</v>
      </c>
      <c r="K3" s="85" t="s">
        <v>7</v>
      </c>
      <c r="L3" s="85" t="s">
        <v>8</v>
      </c>
      <c r="M3" s="85" t="s">
        <v>9</v>
      </c>
      <c r="N3" s="85" t="s">
        <v>10</v>
      </c>
      <c r="O3" s="13" t="s">
        <v>0</v>
      </c>
    </row>
    <row r="4" spans="1:15" ht="15" customHeight="1">
      <c r="A4" s="15">
        <v>1</v>
      </c>
      <c r="B4" s="45">
        <v>1265</v>
      </c>
      <c r="C4" s="48">
        <v>86.4</v>
      </c>
      <c r="D4" s="48">
        <v>75</v>
      </c>
      <c r="E4" s="48">
        <v>123.3</v>
      </c>
      <c r="F4" s="47">
        <v>29.2</v>
      </c>
      <c r="G4" s="47">
        <v>2.88</v>
      </c>
      <c r="H4" s="45">
        <v>32000</v>
      </c>
      <c r="I4" s="45">
        <v>1324</v>
      </c>
      <c r="J4" s="48">
        <v>0.9</v>
      </c>
      <c r="K4" s="48">
        <v>5.9</v>
      </c>
      <c r="L4" s="48">
        <v>4.4000000000000004</v>
      </c>
      <c r="M4" s="66">
        <v>9.7200000000000006</v>
      </c>
      <c r="N4" s="47">
        <v>0.14399999999999999</v>
      </c>
      <c r="O4" s="3" t="s">
        <v>36</v>
      </c>
    </row>
    <row r="5" spans="1:15" ht="15" customHeight="1">
      <c r="A5" s="15">
        <v>2</v>
      </c>
      <c r="B5" s="35">
        <v>1257</v>
      </c>
      <c r="C5" s="36">
        <v>93.4</v>
      </c>
      <c r="D5" s="36">
        <v>76.400000000000006</v>
      </c>
      <c r="E5" s="36">
        <v>109</v>
      </c>
      <c r="F5" s="37">
        <v>32.4</v>
      </c>
      <c r="G5" s="37">
        <v>3.2639999999999998</v>
      </c>
      <c r="H5" s="35">
        <v>30000</v>
      </c>
      <c r="I5" s="35">
        <v>1316</v>
      </c>
      <c r="J5" s="36">
        <v>0.9</v>
      </c>
      <c r="K5" s="36">
        <v>5.7</v>
      </c>
      <c r="L5" s="36">
        <v>5</v>
      </c>
      <c r="M5" s="37">
        <v>9.5519999999999996</v>
      </c>
      <c r="N5" s="37">
        <v>9.0999999999999998E-2</v>
      </c>
      <c r="O5" s="3" t="s">
        <v>36</v>
      </c>
    </row>
    <row r="6" spans="1:15" ht="15" customHeight="1">
      <c r="A6" s="15">
        <v>3</v>
      </c>
      <c r="B6" s="35">
        <v>1286</v>
      </c>
      <c r="C6" s="36">
        <v>81.599999999999994</v>
      </c>
      <c r="D6" s="36">
        <v>80.400000000000006</v>
      </c>
      <c r="E6" s="36">
        <v>92</v>
      </c>
      <c r="F6" s="37">
        <v>34.159999999999997</v>
      </c>
      <c r="G6" s="37">
        <v>3.0720000000000001</v>
      </c>
      <c r="H6" s="35">
        <v>33000</v>
      </c>
      <c r="I6" s="35">
        <v>1355</v>
      </c>
      <c r="J6" s="36">
        <v>0.9</v>
      </c>
      <c r="K6" s="36">
        <v>5.6</v>
      </c>
      <c r="L6" s="36">
        <v>4.4000000000000004</v>
      </c>
      <c r="M6" s="37">
        <v>10.608000000000001</v>
      </c>
      <c r="N6" s="37">
        <v>0.125</v>
      </c>
      <c r="O6" s="3" t="s">
        <v>36</v>
      </c>
    </row>
    <row r="7" spans="1:15" ht="15" customHeight="1">
      <c r="A7" s="15">
        <v>4</v>
      </c>
      <c r="B7" s="35">
        <v>1200</v>
      </c>
      <c r="C7" s="36">
        <v>105.3</v>
      </c>
      <c r="D7" s="36">
        <v>77.8</v>
      </c>
      <c r="E7" s="36">
        <v>90</v>
      </c>
      <c r="F7" s="37">
        <v>32.159999999999997</v>
      </c>
      <c r="G7" s="37">
        <v>2.952</v>
      </c>
      <c r="H7" s="35">
        <v>31000</v>
      </c>
      <c r="I7" s="35">
        <v>1326</v>
      </c>
      <c r="J7" s="36">
        <v>0.7</v>
      </c>
      <c r="K7" s="36">
        <v>5.5</v>
      </c>
      <c r="L7" s="36">
        <v>4.4000000000000004</v>
      </c>
      <c r="M7" s="37">
        <v>9.24</v>
      </c>
      <c r="N7" s="37">
        <v>0.11</v>
      </c>
      <c r="O7" s="3" t="s">
        <v>36</v>
      </c>
    </row>
    <row r="8" spans="1:15" ht="15" customHeight="1">
      <c r="A8" s="15">
        <v>5</v>
      </c>
      <c r="B8" s="35">
        <v>1188</v>
      </c>
      <c r="C8" s="36">
        <v>111.9</v>
      </c>
      <c r="D8" s="36">
        <v>86.2</v>
      </c>
      <c r="E8" s="36">
        <v>82</v>
      </c>
      <c r="F8" s="37">
        <v>43.04</v>
      </c>
      <c r="G8" s="37">
        <v>3.2639999999999998</v>
      </c>
      <c r="H8" s="35">
        <v>34000</v>
      </c>
      <c r="I8" s="35">
        <v>1304</v>
      </c>
      <c r="J8" s="36">
        <v>0.7</v>
      </c>
      <c r="K8" s="36">
        <v>4.9000000000000004</v>
      </c>
      <c r="L8" s="36">
        <v>4.5</v>
      </c>
      <c r="M8" s="37">
        <v>10.896000000000001</v>
      </c>
      <c r="N8" s="37">
        <v>0.14399999999999999</v>
      </c>
      <c r="O8" s="3" t="s">
        <v>36</v>
      </c>
    </row>
    <row r="9" spans="1:15" ht="15" customHeight="1">
      <c r="A9" s="15">
        <v>6</v>
      </c>
      <c r="B9" s="35">
        <v>1182</v>
      </c>
      <c r="C9" s="36">
        <v>97.5</v>
      </c>
      <c r="D9" s="36">
        <v>90.8</v>
      </c>
      <c r="E9" s="36">
        <v>82</v>
      </c>
      <c r="F9" s="37">
        <v>34.64</v>
      </c>
      <c r="G9" s="37">
        <v>3.1680000000000001</v>
      </c>
      <c r="H9" s="35">
        <v>33000</v>
      </c>
      <c r="I9" s="35">
        <v>1303</v>
      </c>
      <c r="J9" s="36">
        <v>0.8</v>
      </c>
      <c r="K9" s="36">
        <v>5.2</v>
      </c>
      <c r="L9" s="36">
        <v>4.4000000000000004</v>
      </c>
      <c r="M9" s="37">
        <v>9.5039999999999996</v>
      </c>
      <c r="N9" s="37">
        <v>0.13900000000000001</v>
      </c>
      <c r="O9" s="3" t="s">
        <v>36</v>
      </c>
    </row>
    <row r="10" spans="1:15" ht="15" customHeight="1">
      <c r="A10" s="15">
        <v>7</v>
      </c>
      <c r="B10" s="35">
        <v>1290</v>
      </c>
      <c r="C10" s="36">
        <v>87.2</v>
      </c>
      <c r="D10" s="36">
        <v>89</v>
      </c>
      <c r="E10" s="36">
        <v>93.8</v>
      </c>
      <c r="F10" s="37">
        <v>32.543999999999997</v>
      </c>
      <c r="G10" s="37">
        <v>3.8879999999999999</v>
      </c>
      <c r="H10" s="35">
        <v>33000</v>
      </c>
      <c r="I10" s="35">
        <v>1408</v>
      </c>
      <c r="J10" s="36">
        <v>0.6</v>
      </c>
      <c r="K10" s="36">
        <v>4.7</v>
      </c>
      <c r="L10" s="36">
        <v>4.9000000000000004</v>
      </c>
      <c r="M10" s="37">
        <v>9.3840000000000003</v>
      </c>
      <c r="N10" s="37">
        <v>0.11</v>
      </c>
      <c r="O10" s="3" t="s">
        <v>36</v>
      </c>
    </row>
    <row r="11" spans="1:15" ht="15" customHeight="1">
      <c r="A11" s="15">
        <v>8</v>
      </c>
      <c r="B11" s="35">
        <v>1232</v>
      </c>
      <c r="C11" s="36">
        <v>88.4</v>
      </c>
      <c r="D11" s="36">
        <v>81.400000000000006</v>
      </c>
      <c r="E11" s="36">
        <v>104</v>
      </c>
      <c r="F11" s="37">
        <v>32.479999999999997</v>
      </c>
      <c r="G11" s="37">
        <v>3.6480000000000001</v>
      </c>
      <c r="H11" s="35">
        <v>33000</v>
      </c>
      <c r="I11" s="35">
        <v>1372</v>
      </c>
      <c r="J11" s="36">
        <v>0.6</v>
      </c>
      <c r="K11" s="36">
        <v>4.5999999999999996</v>
      </c>
      <c r="L11" s="36">
        <v>4.8</v>
      </c>
      <c r="M11" s="37">
        <v>8.76</v>
      </c>
      <c r="N11" s="37">
        <v>0.13</v>
      </c>
      <c r="O11" s="3" t="s">
        <v>36</v>
      </c>
    </row>
    <row r="12" spans="1:15" ht="15" customHeight="1">
      <c r="A12" s="15">
        <v>9</v>
      </c>
      <c r="B12" s="35">
        <v>1275</v>
      </c>
      <c r="C12" s="36">
        <v>102</v>
      </c>
      <c r="D12" s="36">
        <v>80</v>
      </c>
      <c r="E12" s="36">
        <v>100</v>
      </c>
      <c r="F12" s="37">
        <v>34.4</v>
      </c>
      <c r="G12" s="37">
        <v>3.6960000000000002</v>
      </c>
      <c r="H12" s="35">
        <v>32000</v>
      </c>
      <c r="I12" s="35">
        <v>1410</v>
      </c>
      <c r="J12" s="36">
        <v>0.7</v>
      </c>
      <c r="K12" s="36">
        <v>5.3</v>
      </c>
      <c r="L12" s="36">
        <v>4.5999999999999996</v>
      </c>
      <c r="M12" s="37">
        <v>9.3840000000000003</v>
      </c>
      <c r="N12" s="37">
        <v>0.12</v>
      </c>
      <c r="O12" s="3" t="s">
        <v>36</v>
      </c>
    </row>
    <row r="13" spans="1:15" ht="15" customHeight="1">
      <c r="A13" s="15">
        <v>10</v>
      </c>
      <c r="B13" s="35">
        <v>1246</v>
      </c>
      <c r="C13" s="36">
        <v>149.1</v>
      </c>
      <c r="D13" s="36">
        <v>109.6</v>
      </c>
      <c r="E13" s="36">
        <v>122</v>
      </c>
      <c r="F13" s="37">
        <v>44.4</v>
      </c>
      <c r="G13" s="37">
        <v>4.8</v>
      </c>
      <c r="H13" s="35">
        <v>35000</v>
      </c>
      <c r="I13" s="35">
        <v>1371</v>
      </c>
      <c r="J13" s="36">
        <v>0.7</v>
      </c>
      <c r="K13" s="36">
        <v>5.4</v>
      </c>
      <c r="L13" s="36">
        <v>4.5999999999999996</v>
      </c>
      <c r="M13" s="37">
        <v>10.32</v>
      </c>
      <c r="N13" s="37">
        <v>9.0999999999999998E-2</v>
      </c>
      <c r="O13" s="3" t="s">
        <v>36</v>
      </c>
    </row>
    <row r="14" spans="1:15" ht="15" customHeight="1">
      <c r="A14" s="15">
        <v>11</v>
      </c>
      <c r="B14" s="35">
        <v>1326</v>
      </c>
      <c r="C14" s="36">
        <v>94.2</v>
      </c>
      <c r="D14" s="36">
        <v>86.6</v>
      </c>
      <c r="E14" s="36">
        <v>112</v>
      </c>
      <c r="F14" s="37">
        <v>40.159999999999997</v>
      </c>
      <c r="G14" s="37">
        <v>4.4160000000000004</v>
      </c>
      <c r="H14" s="35">
        <v>34000</v>
      </c>
      <c r="I14" s="35">
        <v>1280</v>
      </c>
      <c r="J14" s="36">
        <v>0.6</v>
      </c>
      <c r="K14" s="36">
        <v>4.8</v>
      </c>
      <c r="L14" s="36">
        <v>4.5999999999999996</v>
      </c>
      <c r="M14" s="37">
        <v>10.488</v>
      </c>
      <c r="N14" s="37">
        <v>0.14399999999999999</v>
      </c>
      <c r="O14" s="3" t="s">
        <v>36</v>
      </c>
    </row>
    <row r="15" spans="1:15" ht="15" customHeight="1">
      <c r="A15" s="15">
        <v>12</v>
      </c>
      <c r="B15" s="35">
        <v>1267</v>
      </c>
      <c r="C15" s="36">
        <v>114.9</v>
      </c>
      <c r="D15" s="36">
        <v>94</v>
      </c>
      <c r="E15" s="36">
        <v>95</v>
      </c>
      <c r="F15" s="37">
        <v>34.72</v>
      </c>
      <c r="G15" s="37">
        <v>2.7360000000000002</v>
      </c>
      <c r="H15" s="35">
        <v>33000</v>
      </c>
      <c r="I15" s="35">
        <v>1267</v>
      </c>
      <c r="J15" s="36">
        <v>0.5</v>
      </c>
      <c r="K15" s="36">
        <v>4.9000000000000004</v>
      </c>
      <c r="L15" s="36">
        <v>4.2</v>
      </c>
      <c r="M15" s="37">
        <v>9.3840000000000003</v>
      </c>
      <c r="N15" s="37">
        <v>7.6999999999999999E-2</v>
      </c>
      <c r="O15" s="3" t="s">
        <v>36</v>
      </c>
    </row>
    <row r="16" spans="1:15" ht="15" customHeight="1">
      <c r="A16" s="15">
        <v>13</v>
      </c>
      <c r="B16" s="35">
        <v>1320</v>
      </c>
      <c r="C16" s="36">
        <v>107</v>
      </c>
      <c r="D16" s="36">
        <v>88.2</v>
      </c>
      <c r="E16" s="36">
        <v>85</v>
      </c>
      <c r="F16" s="37">
        <v>33.6</v>
      </c>
      <c r="G16" s="37">
        <v>3.1680000000000001</v>
      </c>
      <c r="H16" s="35">
        <v>34000</v>
      </c>
      <c r="I16" s="35">
        <v>1359</v>
      </c>
      <c r="J16" s="36">
        <v>0.6</v>
      </c>
      <c r="K16" s="36">
        <v>5.2</v>
      </c>
      <c r="L16" s="36">
        <v>4.2</v>
      </c>
      <c r="M16" s="37">
        <v>9.5280000000000005</v>
      </c>
      <c r="N16" s="37">
        <v>6.7000000000000004E-2</v>
      </c>
      <c r="O16" s="3" t="s">
        <v>36</v>
      </c>
    </row>
    <row r="17" spans="1:15" ht="15" customHeight="1">
      <c r="A17" s="15">
        <v>14</v>
      </c>
      <c r="B17" s="35">
        <v>1313</v>
      </c>
      <c r="C17" s="36">
        <v>141.6</v>
      </c>
      <c r="D17" s="36">
        <v>113.2</v>
      </c>
      <c r="E17" s="36">
        <v>140</v>
      </c>
      <c r="F17" s="37">
        <v>62.32</v>
      </c>
      <c r="G17" s="37">
        <v>6.48</v>
      </c>
      <c r="H17" s="35">
        <v>33000</v>
      </c>
      <c r="I17" s="35">
        <v>1409</v>
      </c>
      <c r="J17" s="36">
        <v>0.6</v>
      </c>
      <c r="K17" s="36">
        <v>6.9</v>
      </c>
      <c r="L17" s="36">
        <v>6</v>
      </c>
      <c r="M17" s="37">
        <v>9.6959999999999997</v>
      </c>
      <c r="N17" s="37">
        <v>7.1999999999999995E-2</v>
      </c>
      <c r="O17" s="3" t="s">
        <v>36</v>
      </c>
    </row>
    <row r="18" spans="1:15" ht="15" customHeight="1">
      <c r="A18" s="15">
        <v>15</v>
      </c>
      <c r="B18" s="35">
        <v>1363</v>
      </c>
      <c r="C18" s="36">
        <v>113.4</v>
      </c>
      <c r="D18" s="36">
        <v>98.8</v>
      </c>
      <c r="E18" s="36">
        <v>107.5</v>
      </c>
      <c r="F18" s="37">
        <v>47.6</v>
      </c>
      <c r="G18" s="37">
        <v>4.6559999999999997</v>
      </c>
      <c r="H18" s="35">
        <v>32000</v>
      </c>
      <c r="I18" s="35">
        <v>1459</v>
      </c>
      <c r="J18" s="36">
        <v>0.5</v>
      </c>
      <c r="K18" s="36">
        <v>6</v>
      </c>
      <c r="L18" s="36">
        <v>6.2</v>
      </c>
      <c r="M18" s="37">
        <v>10.728</v>
      </c>
      <c r="N18" s="37">
        <v>8.5999999999999993E-2</v>
      </c>
      <c r="O18" s="3" t="s">
        <v>36</v>
      </c>
    </row>
    <row r="19" spans="1:15" ht="15" customHeight="1">
      <c r="A19" s="15">
        <v>16</v>
      </c>
      <c r="B19" s="35">
        <v>1283</v>
      </c>
      <c r="C19" s="36">
        <v>97.8</v>
      </c>
      <c r="D19" s="36">
        <v>82.6</v>
      </c>
      <c r="E19" s="36">
        <v>89</v>
      </c>
      <c r="F19" s="37">
        <v>34.4</v>
      </c>
      <c r="G19" s="37">
        <v>3.6960000000000002</v>
      </c>
      <c r="H19" s="44">
        <v>32000</v>
      </c>
      <c r="I19" s="44">
        <v>1359</v>
      </c>
      <c r="J19" s="36">
        <v>0.6</v>
      </c>
      <c r="K19" s="36">
        <v>6.3</v>
      </c>
      <c r="L19" s="36">
        <v>5.6</v>
      </c>
      <c r="M19" s="37">
        <v>10.32</v>
      </c>
      <c r="N19" s="37">
        <v>9.6000000000000002E-2</v>
      </c>
      <c r="O19" s="3" t="s">
        <v>36</v>
      </c>
    </row>
    <row r="20" spans="1:15" ht="15" customHeight="1">
      <c r="A20" s="15">
        <v>17</v>
      </c>
      <c r="B20" s="35">
        <v>1374</v>
      </c>
      <c r="C20" s="36">
        <v>112.8</v>
      </c>
      <c r="D20" s="36">
        <v>95</v>
      </c>
      <c r="E20" s="36">
        <v>106.3</v>
      </c>
      <c r="F20" s="37">
        <v>34.56</v>
      </c>
      <c r="G20" s="37">
        <v>3.2639999999999998</v>
      </c>
      <c r="H20" s="35">
        <v>34000</v>
      </c>
      <c r="I20" s="35">
        <v>1414</v>
      </c>
      <c r="J20" s="36">
        <v>0.6</v>
      </c>
      <c r="K20" s="36">
        <v>6.1</v>
      </c>
      <c r="L20" s="36">
        <v>6</v>
      </c>
      <c r="M20" s="37">
        <v>9.984</v>
      </c>
      <c r="N20" s="37">
        <v>6.2E-2</v>
      </c>
      <c r="O20" s="3" t="s">
        <v>36</v>
      </c>
    </row>
    <row r="21" spans="1:15" ht="15" customHeight="1">
      <c r="A21" s="15">
        <v>18</v>
      </c>
      <c r="B21" s="35">
        <v>1289</v>
      </c>
      <c r="C21" s="36">
        <v>106.5</v>
      </c>
      <c r="D21" s="36">
        <v>92.8</v>
      </c>
      <c r="E21" s="36">
        <v>115</v>
      </c>
      <c r="F21" s="37">
        <v>33.840000000000003</v>
      </c>
      <c r="G21" s="37">
        <v>3.6960000000000002</v>
      </c>
      <c r="H21" s="35">
        <v>34000</v>
      </c>
      <c r="I21" s="35">
        <v>1377</v>
      </c>
      <c r="J21" s="36">
        <v>0.6</v>
      </c>
      <c r="K21" s="36">
        <v>6.3</v>
      </c>
      <c r="L21" s="36">
        <v>5.8</v>
      </c>
      <c r="M21" s="37">
        <v>10.007999999999999</v>
      </c>
      <c r="N21" s="37">
        <v>9.0999999999999998E-2</v>
      </c>
      <c r="O21" s="3" t="s">
        <v>36</v>
      </c>
    </row>
    <row r="22" spans="1:15" ht="15" customHeight="1">
      <c r="A22" s="15">
        <v>19</v>
      </c>
      <c r="B22" s="35">
        <v>1356</v>
      </c>
      <c r="C22" s="36">
        <v>103.8</v>
      </c>
      <c r="D22" s="36">
        <v>95</v>
      </c>
      <c r="E22" s="36">
        <v>82</v>
      </c>
      <c r="F22" s="37">
        <v>40.799999999999997</v>
      </c>
      <c r="G22" s="37">
        <v>3</v>
      </c>
      <c r="H22" s="35">
        <v>34000</v>
      </c>
      <c r="I22" s="35">
        <v>1428</v>
      </c>
      <c r="J22" s="36">
        <v>0.5</v>
      </c>
      <c r="K22" s="36">
        <v>6.2</v>
      </c>
      <c r="L22" s="36">
        <v>6.4</v>
      </c>
      <c r="M22" s="37">
        <v>9.4320000000000004</v>
      </c>
      <c r="N22" s="37">
        <v>7.6999999999999999E-2</v>
      </c>
      <c r="O22" s="3" t="s">
        <v>36</v>
      </c>
    </row>
    <row r="23" spans="1:15" ht="15" customHeight="1">
      <c r="A23" s="15">
        <v>20</v>
      </c>
      <c r="B23" s="35">
        <v>1258</v>
      </c>
      <c r="C23" s="36">
        <v>99.6</v>
      </c>
      <c r="D23" s="36">
        <v>97.4</v>
      </c>
      <c r="E23" s="36">
        <v>95.3</v>
      </c>
      <c r="F23" s="37">
        <v>41.2</v>
      </c>
      <c r="G23" s="37">
        <v>4.08</v>
      </c>
      <c r="H23" s="35">
        <v>33000</v>
      </c>
      <c r="I23" s="35">
        <v>1368</v>
      </c>
      <c r="J23" s="36">
        <v>0.4</v>
      </c>
      <c r="K23" s="36">
        <v>5.2</v>
      </c>
      <c r="L23" s="36">
        <v>3.6</v>
      </c>
      <c r="M23" s="37">
        <v>9.6959999999999997</v>
      </c>
      <c r="N23" s="37">
        <v>5.8000000000000003E-2</v>
      </c>
      <c r="O23" s="3" t="s">
        <v>36</v>
      </c>
    </row>
    <row r="24" spans="1:15" ht="15" customHeight="1">
      <c r="A24" s="15">
        <v>21</v>
      </c>
      <c r="B24" s="30">
        <v>1385</v>
      </c>
      <c r="C24" s="33">
        <v>126.3</v>
      </c>
      <c r="D24" s="33">
        <v>96.2</v>
      </c>
      <c r="E24" s="33">
        <v>106.7</v>
      </c>
      <c r="F24" s="34">
        <v>42.24</v>
      </c>
      <c r="G24" s="34">
        <v>3.4079999999999999</v>
      </c>
      <c r="H24" s="30">
        <v>31000</v>
      </c>
      <c r="I24" s="30">
        <v>1388</v>
      </c>
      <c r="J24" s="33">
        <v>0.3</v>
      </c>
      <c r="K24" s="33">
        <v>5.0999999999999996</v>
      </c>
      <c r="L24" s="33">
        <v>4</v>
      </c>
      <c r="M24" s="34">
        <v>9.5280000000000005</v>
      </c>
      <c r="N24" s="34">
        <v>5.2999999999999999E-2</v>
      </c>
      <c r="O24" s="3" t="s">
        <v>36</v>
      </c>
    </row>
    <row r="25" spans="1:15" ht="15" customHeight="1">
      <c r="A25" s="15">
        <v>22</v>
      </c>
      <c r="B25" s="30">
        <v>1245</v>
      </c>
      <c r="C25" s="31">
        <v>106.2</v>
      </c>
      <c r="D25" s="31">
        <v>90.8</v>
      </c>
      <c r="E25" s="31">
        <v>93</v>
      </c>
      <c r="F25" s="32">
        <v>31.32</v>
      </c>
      <c r="G25" s="32">
        <v>3.456</v>
      </c>
      <c r="H25" s="30">
        <v>31000</v>
      </c>
      <c r="I25" s="30">
        <v>1369</v>
      </c>
      <c r="J25" s="33">
        <v>0.5</v>
      </c>
      <c r="K25" s="33">
        <v>5.2</v>
      </c>
      <c r="L25" s="33">
        <v>3.2</v>
      </c>
      <c r="M25" s="34">
        <v>9.7439999999999998</v>
      </c>
      <c r="N25" s="34">
        <v>6.7000000000000004E-2</v>
      </c>
      <c r="O25" s="3" t="s">
        <v>36</v>
      </c>
    </row>
    <row r="26" spans="1:15" ht="15" customHeight="1">
      <c r="A26" s="15">
        <v>23</v>
      </c>
      <c r="B26" s="30">
        <v>1306</v>
      </c>
      <c r="C26" s="31">
        <v>93.6</v>
      </c>
      <c r="D26" s="31">
        <v>82</v>
      </c>
      <c r="E26" s="31">
        <v>92.5</v>
      </c>
      <c r="F26" s="32">
        <v>40.32</v>
      </c>
      <c r="G26" s="32">
        <v>3.4319999999999999</v>
      </c>
      <c r="H26" s="30">
        <v>31000</v>
      </c>
      <c r="I26" s="30">
        <v>1410</v>
      </c>
      <c r="J26" s="31">
        <v>0.7</v>
      </c>
      <c r="K26" s="33">
        <v>5.8</v>
      </c>
      <c r="L26" s="33">
        <v>3</v>
      </c>
      <c r="M26" s="34">
        <v>9.4079999999999995</v>
      </c>
      <c r="N26" s="34">
        <v>8.2000000000000003E-2</v>
      </c>
      <c r="O26" s="3" t="s">
        <v>36</v>
      </c>
    </row>
    <row r="27" spans="1:15" ht="15" customHeight="1">
      <c r="A27" s="15">
        <v>24</v>
      </c>
      <c r="B27" s="30">
        <v>1253</v>
      </c>
      <c r="C27" s="31">
        <v>103.5</v>
      </c>
      <c r="D27" s="31">
        <v>89.4</v>
      </c>
      <c r="E27" s="31">
        <v>100</v>
      </c>
      <c r="F27" s="32">
        <v>30.16</v>
      </c>
      <c r="G27" s="32">
        <v>3.3119999999999998</v>
      </c>
      <c r="H27" s="30">
        <v>32000</v>
      </c>
      <c r="I27" s="30">
        <v>1351</v>
      </c>
      <c r="J27" s="33">
        <v>0.5</v>
      </c>
      <c r="K27" s="33">
        <v>5.3</v>
      </c>
      <c r="L27" s="33">
        <v>4</v>
      </c>
      <c r="M27" s="34">
        <v>10.608000000000001</v>
      </c>
      <c r="N27" s="34">
        <v>6.2E-2</v>
      </c>
      <c r="O27" s="3" t="s">
        <v>36</v>
      </c>
    </row>
    <row r="28" spans="1:15" ht="15" customHeight="1">
      <c r="A28" s="15">
        <v>25</v>
      </c>
      <c r="B28" s="30">
        <v>1320</v>
      </c>
      <c r="C28" s="31">
        <v>108</v>
      </c>
      <c r="D28" s="31">
        <v>90.6</v>
      </c>
      <c r="E28" s="31">
        <v>105</v>
      </c>
      <c r="F28" s="32">
        <v>33.6</v>
      </c>
      <c r="G28" s="32">
        <v>3.0720000000000001</v>
      </c>
      <c r="H28" s="30">
        <v>32000</v>
      </c>
      <c r="I28" s="30">
        <v>1361</v>
      </c>
      <c r="J28" s="33">
        <v>0.5</v>
      </c>
      <c r="K28" s="33">
        <v>5.3</v>
      </c>
      <c r="L28" s="33">
        <v>3.8</v>
      </c>
      <c r="M28" s="34">
        <v>9.1199999999999992</v>
      </c>
      <c r="N28" s="34">
        <v>7.1999999999999995E-2</v>
      </c>
      <c r="O28" s="3" t="s">
        <v>36</v>
      </c>
    </row>
    <row r="29" spans="1:15" ht="15" customHeight="1">
      <c r="A29" s="15">
        <v>26</v>
      </c>
      <c r="B29" s="30">
        <v>1412</v>
      </c>
      <c r="C29" s="31">
        <v>84.8</v>
      </c>
      <c r="D29" s="31">
        <v>80</v>
      </c>
      <c r="E29" s="31">
        <v>99</v>
      </c>
      <c r="F29" s="32">
        <v>31.08</v>
      </c>
      <c r="G29" s="32">
        <v>3</v>
      </c>
      <c r="H29" s="30">
        <v>32000</v>
      </c>
      <c r="I29" s="30">
        <v>1446</v>
      </c>
      <c r="J29" s="33">
        <v>0.5</v>
      </c>
      <c r="K29" s="33">
        <v>5.4</v>
      </c>
      <c r="L29" s="33">
        <v>3.6</v>
      </c>
      <c r="M29" s="34">
        <v>10.128</v>
      </c>
      <c r="N29" s="34">
        <v>8.5999999999999993E-2</v>
      </c>
      <c r="O29" s="3" t="s">
        <v>36</v>
      </c>
    </row>
    <row r="30" spans="1:15" ht="15" customHeight="1">
      <c r="A30" s="15">
        <v>27</v>
      </c>
      <c r="B30" s="30">
        <v>1333</v>
      </c>
      <c r="C30" s="31">
        <v>85</v>
      </c>
      <c r="D30" s="31">
        <v>88.2</v>
      </c>
      <c r="E30" s="31">
        <v>101.4</v>
      </c>
      <c r="F30" s="32">
        <v>34.4</v>
      </c>
      <c r="G30" s="32">
        <v>3.7440000000000002</v>
      </c>
      <c r="H30" s="30">
        <v>32000</v>
      </c>
      <c r="I30" s="30">
        <v>1394</v>
      </c>
      <c r="J30" s="33">
        <v>0.5</v>
      </c>
      <c r="K30" s="33">
        <v>5.6</v>
      </c>
      <c r="L30" s="33">
        <v>3.6</v>
      </c>
      <c r="M30" s="34">
        <v>9.4079999999999995</v>
      </c>
      <c r="N30" s="34">
        <v>0.13</v>
      </c>
      <c r="O30" s="3" t="s">
        <v>36</v>
      </c>
    </row>
    <row r="31" spans="1:15" ht="15" customHeight="1">
      <c r="A31" s="15">
        <v>28</v>
      </c>
      <c r="B31" s="30">
        <v>1332</v>
      </c>
      <c r="C31" s="31">
        <v>98</v>
      </c>
      <c r="D31" s="31">
        <v>95.2</v>
      </c>
      <c r="E31" s="31">
        <v>125</v>
      </c>
      <c r="F31" s="32">
        <v>36.799999999999997</v>
      </c>
      <c r="G31" s="32">
        <v>3.6480000000000001</v>
      </c>
      <c r="H31" s="30">
        <v>32000</v>
      </c>
      <c r="I31" s="30">
        <v>1322</v>
      </c>
      <c r="J31" s="33">
        <v>0.5</v>
      </c>
      <c r="K31" s="33">
        <v>5.4</v>
      </c>
      <c r="L31" s="33">
        <v>3.2</v>
      </c>
      <c r="M31" s="34">
        <v>9.84</v>
      </c>
      <c r="N31" s="34">
        <v>0.106</v>
      </c>
      <c r="O31" s="3" t="s">
        <v>36</v>
      </c>
    </row>
    <row r="32" spans="1:15" ht="15" customHeight="1">
      <c r="A32" s="15">
        <v>29</v>
      </c>
      <c r="B32" s="30">
        <v>1325</v>
      </c>
      <c r="C32" s="31">
        <v>108</v>
      </c>
      <c r="D32" s="31">
        <v>91.6</v>
      </c>
      <c r="E32" s="31">
        <v>114</v>
      </c>
      <c r="F32" s="32">
        <v>35.76</v>
      </c>
      <c r="G32" s="32">
        <v>3.9430000000000001</v>
      </c>
      <c r="H32" s="30">
        <v>32000</v>
      </c>
      <c r="I32" s="30">
        <v>1511</v>
      </c>
      <c r="J32" s="33">
        <v>0.5</v>
      </c>
      <c r="K32" s="33">
        <v>5.0999999999999996</v>
      </c>
      <c r="L32" s="33">
        <v>4.4000000000000004</v>
      </c>
      <c r="M32" s="34">
        <v>11.28</v>
      </c>
      <c r="N32" s="34">
        <v>9.6000000000000002E-2</v>
      </c>
      <c r="O32" s="3" t="s">
        <v>36</v>
      </c>
    </row>
    <row r="33" spans="1:15" ht="15" customHeight="1">
      <c r="A33" s="15">
        <v>30</v>
      </c>
      <c r="B33" s="30">
        <v>1282</v>
      </c>
      <c r="C33" s="31">
        <v>112.4</v>
      </c>
      <c r="D33" s="31">
        <v>91.4</v>
      </c>
      <c r="E33" s="31">
        <v>88</v>
      </c>
      <c r="F33" s="32">
        <v>35.44</v>
      </c>
      <c r="G33" s="32">
        <v>3.552</v>
      </c>
      <c r="H33" s="30">
        <v>32000</v>
      </c>
      <c r="I33" s="30">
        <v>1439</v>
      </c>
      <c r="J33" s="33">
        <v>0.5</v>
      </c>
      <c r="K33" s="33">
        <v>5.3</v>
      </c>
      <c r="L33" s="33">
        <v>3.2</v>
      </c>
      <c r="M33" s="34">
        <v>9.5280000000000005</v>
      </c>
      <c r="N33" s="34">
        <v>7.6999999999999999E-2</v>
      </c>
      <c r="O33" s="3" t="s">
        <v>36</v>
      </c>
    </row>
    <row r="34" spans="1:15" ht="15" customHeight="1">
      <c r="A34" s="15">
        <v>31</v>
      </c>
      <c r="B34" s="30">
        <v>1299</v>
      </c>
      <c r="C34" s="31">
        <v>96.8</v>
      </c>
      <c r="D34" s="31">
        <v>83.6</v>
      </c>
      <c r="E34" s="31">
        <v>90</v>
      </c>
      <c r="F34" s="32">
        <v>39.44</v>
      </c>
      <c r="G34" s="32">
        <v>3.806</v>
      </c>
      <c r="H34" s="30">
        <v>32000</v>
      </c>
      <c r="I34" s="30">
        <v>1262</v>
      </c>
      <c r="J34" s="33">
        <v>0.5</v>
      </c>
      <c r="K34" s="33">
        <v>5.3</v>
      </c>
      <c r="L34" s="33">
        <v>3.4</v>
      </c>
      <c r="M34" s="34">
        <v>9.5039999999999996</v>
      </c>
      <c r="N34" s="34">
        <v>8.2000000000000003E-2</v>
      </c>
      <c r="O34" s="3" t="s">
        <v>36</v>
      </c>
    </row>
    <row r="35" spans="1:15" ht="15" customHeight="1">
      <c r="A35" s="84" t="s">
        <v>35</v>
      </c>
      <c r="B35" s="3">
        <f>SUM(B4:B34)</f>
        <v>40062</v>
      </c>
      <c r="C35" s="16">
        <f t="shared" ref="C35:N35" si="0">SUM(C4:C34)</f>
        <v>3217.0000000000005</v>
      </c>
      <c r="D35" s="16">
        <f t="shared" si="0"/>
        <v>2769.1999999999994</v>
      </c>
      <c r="E35" s="16">
        <f t="shared" si="0"/>
        <v>3139.7999999999997</v>
      </c>
      <c r="F35" s="4">
        <f t="shared" si="0"/>
        <v>1143.1840000000004</v>
      </c>
      <c r="G35" s="4">
        <f t="shared" si="0"/>
        <v>112.197</v>
      </c>
      <c r="H35" s="3">
        <f t="shared" si="0"/>
        <v>1008000</v>
      </c>
      <c r="I35" s="3">
        <f t="shared" si="0"/>
        <v>42462</v>
      </c>
      <c r="J35" s="16">
        <f t="shared" si="0"/>
        <v>18.5</v>
      </c>
      <c r="K35" s="16">
        <f t="shared" si="0"/>
        <v>169.50000000000003</v>
      </c>
      <c r="L35" s="16">
        <f t="shared" si="0"/>
        <v>137.99999999999997</v>
      </c>
      <c r="M35" s="4">
        <f t="shared" si="0"/>
        <v>304.72800000000001</v>
      </c>
      <c r="N35" s="4">
        <f t="shared" si="0"/>
        <v>2.9469999999999992</v>
      </c>
      <c r="O35" s="3" t="s">
        <v>36</v>
      </c>
    </row>
    <row r="36" spans="1:15" ht="20.100000000000001" customHeight="1">
      <c r="A36" s="84" t="s">
        <v>2</v>
      </c>
      <c r="B36" s="3">
        <f>MIN(B4:B34)</f>
        <v>1182</v>
      </c>
      <c r="C36" s="16">
        <f t="shared" ref="C36:N36" si="1">MIN(C4:C34)</f>
        <v>81.599999999999994</v>
      </c>
      <c r="D36" s="16">
        <f t="shared" si="1"/>
        <v>75</v>
      </c>
      <c r="E36" s="16">
        <f t="shared" si="1"/>
        <v>82</v>
      </c>
      <c r="F36" s="4">
        <f t="shared" si="1"/>
        <v>29.2</v>
      </c>
      <c r="G36" s="4">
        <f t="shared" si="1"/>
        <v>2.7360000000000002</v>
      </c>
      <c r="H36" s="3">
        <f t="shared" si="1"/>
        <v>30000</v>
      </c>
      <c r="I36" s="3">
        <f t="shared" si="1"/>
        <v>1262</v>
      </c>
      <c r="J36" s="16">
        <f t="shared" si="1"/>
        <v>0.3</v>
      </c>
      <c r="K36" s="16">
        <f t="shared" si="1"/>
        <v>4.5999999999999996</v>
      </c>
      <c r="L36" s="16">
        <f t="shared" si="1"/>
        <v>3</v>
      </c>
      <c r="M36" s="4">
        <f t="shared" si="1"/>
        <v>8.76</v>
      </c>
      <c r="N36" s="4">
        <f t="shared" si="1"/>
        <v>5.2999999999999999E-2</v>
      </c>
      <c r="O36" s="3" t="s">
        <v>36</v>
      </c>
    </row>
    <row r="37" spans="1:15" ht="20.100000000000001" customHeight="1">
      <c r="A37" s="84" t="s">
        <v>3</v>
      </c>
      <c r="B37" s="3">
        <f>MAX(B4:B34)</f>
        <v>1412</v>
      </c>
      <c r="C37" s="16">
        <f t="shared" ref="C37:N37" si="2">MAX(C4:C34)</f>
        <v>149.1</v>
      </c>
      <c r="D37" s="16">
        <f t="shared" si="2"/>
        <v>113.2</v>
      </c>
      <c r="E37" s="16">
        <f t="shared" si="2"/>
        <v>140</v>
      </c>
      <c r="F37" s="4">
        <f t="shared" si="2"/>
        <v>62.32</v>
      </c>
      <c r="G37" s="4">
        <f t="shared" si="2"/>
        <v>6.48</v>
      </c>
      <c r="H37" s="3">
        <f t="shared" si="2"/>
        <v>35000</v>
      </c>
      <c r="I37" s="3">
        <f t="shared" si="2"/>
        <v>1511</v>
      </c>
      <c r="J37" s="16">
        <f t="shared" si="2"/>
        <v>0.9</v>
      </c>
      <c r="K37" s="16">
        <f t="shared" si="2"/>
        <v>6.9</v>
      </c>
      <c r="L37" s="16">
        <f t="shared" si="2"/>
        <v>6.4</v>
      </c>
      <c r="M37" s="4">
        <f t="shared" si="2"/>
        <v>11.28</v>
      </c>
      <c r="N37" s="4">
        <f t="shared" si="2"/>
        <v>0.14399999999999999</v>
      </c>
      <c r="O37" s="3" t="s">
        <v>36</v>
      </c>
    </row>
    <row r="38" spans="1:15" ht="19.5" customHeight="1">
      <c r="A38" s="84" t="s">
        <v>4</v>
      </c>
      <c r="B38" s="3">
        <f>AVERAGE(B4:B34)</f>
        <v>1292.3225806451612</v>
      </c>
      <c r="C38" s="16">
        <f t="shared" ref="C38:N38" si="3">AVERAGE(C4:C34)</f>
        <v>103.77419354838712</v>
      </c>
      <c r="D38" s="16">
        <f t="shared" si="3"/>
        <v>89.329032258064501</v>
      </c>
      <c r="E38" s="16">
        <f t="shared" si="3"/>
        <v>101.28387096774193</v>
      </c>
      <c r="F38" s="4">
        <f t="shared" si="3"/>
        <v>36.876903225806466</v>
      </c>
      <c r="G38" s="4">
        <f t="shared" si="3"/>
        <v>3.6192580645161292</v>
      </c>
      <c r="H38" s="3">
        <f>ROUND((AVERAGE(H4:H34)),-3)</f>
        <v>33000</v>
      </c>
      <c r="I38" s="3">
        <f t="shared" si="3"/>
        <v>1369.741935483871</v>
      </c>
      <c r="J38" s="16">
        <f t="shared" si="3"/>
        <v>0.59677419354838712</v>
      </c>
      <c r="K38" s="16">
        <f t="shared" si="3"/>
        <v>5.4677419354838719</v>
      </c>
      <c r="L38" s="16">
        <f t="shared" si="3"/>
        <v>4.4516129032258052</v>
      </c>
      <c r="M38" s="4">
        <f t="shared" si="3"/>
        <v>9.8299354838709672</v>
      </c>
      <c r="N38" s="4">
        <f t="shared" si="3"/>
        <v>9.5064516129032231E-2</v>
      </c>
      <c r="O38" s="3" t="s">
        <v>36</v>
      </c>
    </row>
    <row r="43" spans="1:15">
      <c r="C43" s="70"/>
      <c r="D43" s="71"/>
      <c r="E43" s="71"/>
      <c r="F43" s="71"/>
      <c r="G43" s="71"/>
      <c r="J43" s="71"/>
      <c r="K43" s="71"/>
    </row>
  </sheetData>
  <mergeCells count="6"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64" priority="65" stopIfTrue="1" operator="greaterThan">
      <formula>40</formula>
    </cfRule>
  </conditionalFormatting>
  <conditionalFormatting sqref="J39:J65536 J2:J3 J5:J25 J27:J34">
    <cfRule type="cellIs" dxfId="63" priority="64" stopIfTrue="1" operator="greaterThan">
      <formula>10</formula>
    </cfRule>
  </conditionalFormatting>
  <conditionalFormatting sqref="L39:L65536 L2:L3 L5:L34">
    <cfRule type="cellIs" dxfId="62" priority="63" stopIfTrue="1" operator="greaterThan">
      <formula>10</formula>
    </cfRule>
  </conditionalFormatting>
  <conditionalFormatting sqref="M39:M65536 M2:M3 M5:M34">
    <cfRule type="cellIs" dxfId="61" priority="62" stopIfTrue="1" operator="greaterThan">
      <formula>20</formula>
    </cfRule>
  </conditionalFormatting>
  <conditionalFormatting sqref="N39:N65536 N2:N3 N5:N34">
    <cfRule type="cellIs" dxfId="60" priority="61" stopIfTrue="1" operator="greaterThan">
      <formula>2</formula>
    </cfRule>
  </conditionalFormatting>
  <conditionalFormatting sqref="O2:O65536">
    <cfRule type="cellIs" dxfId="59" priority="60" stopIfTrue="1" operator="greaterThan">
      <formula>3000</formula>
    </cfRule>
  </conditionalFormatting>
  <conditionalFormatting sqref="K5:K15">
    <cfRule type="cellIs" dxfId="58" priority="59" stopIfTrue="1" operator="greaterThan">
      <formula>40</formula>
    </cfRule>
  </conditionalFormatting>
  <conditionalFormatting sqref="J5:J15">
    <cfRule type="cellIs" dxfId="57" priority="58" stopIfTrue="1" operator="greaterThan">
      <formula>10</formula>
    </cfRule>
  </conditionalFormatting>
  <conditionalFormatting sqref="L5:L15">
    <cfRule type="cellIs" dxfId="56" priority="57" stopIfTrue="1" operator="greaterThan">
      <formula>10</formula>
    </cfRule>
  </conditionalFormatting>
  <conditionalFormatting sqref="M5:M15">
    <cfRule type="cellIs" dxfId="55" priority="56" stopIfTrue="1" operator="greaterThan">
      <formula>20</formula>
    </cfRule>
  </conditionalFormatting>
  <conditionalFormatting sqref="N5:N15">
    <cfRule type="cellIs" dxfId="54" priority="55" stopIfTrue="1" operator="greaterThan">
      <formula>2</formula>
    </cfRule>
  </conditionalFormatting>
  <conditionalFormatting sqref="K17">
    <cfRule type="cellIs" dxfId="53" priority="54" stopIfTrue="1" operator="greaterThan">
      <formula>40</formula>
    </cfRule>
  </conditionalFormatting>
  <conditionalFormatting sqref="J17">
    <cfRule type="cellIs" dxfId="52" priority="53" stopIfTrue="1" operator="greaterThan">
      <formula>10</formula>
    </cfRule>
  </conditionalFormatting>
  <conditionalFormatting sqref="L17">
    <cfRule type="cellIs" dxfId="51" priority="52" stopIfTrue="1" operator="greaterThan">
      <formula>10</formula>
    </cfRule>
  </conditionalFormatting>
  <conditionalFormatting sqref="M17">
    <cfRule type="cellIs" dxfId="50" priority="51" stopIfTrue="1" operator="greaterThan">
      <formula>20</formula>
    </cfRule>
  </conditionalFormatting>
  <conditionalFormatting sqref="N17">
    <cfRule type="cellIs" dxfId="49" priority="50" stopIfTrue="1" operator="greaterThan">
      <formula>2</formula>
    </cfRule>
  </conditionalFormatting>
  <conditionalFormatting sqref="K17">
    <cfRule type="cellIs" dxfId="48" priority="49" stopIfTrue="1" operator="greaterThan">
      <formula>40</formula>
    </cfRule>
  </conditionalFormatting>
  <conditionalFormatting sqref="J17">
    <cfRule type="cellIs" dxfId="47" priority="48" stopIfTrue="1" operator="greaterThan">
      <formula>10</formula>
    </cfRule>
  </conditionalFormatting>
  <conditionalFormatting sqref="L17">
    <cfRule type="cellIs" dxfId="46" priority="47" stopIfTrue="1" operator="greaterThan">
      <formula>10</formula>
    </cfRule>
  </conditionalFormatting>
  <conditionalFormatting sqref="M17">
    <cfRule type="cellIs" dxfId="45" priority="46" stopIfTrue="1" operator="greaterThan">
      <formula>20</formula>
    </cfRule>
  </conditionalFormatting>
  <conditionalFormatting sqref="N17">
    <cfRule type="cellIs" dxfId="44" priority="45" stopIfTrue="1" operator="greaterThan">
      <formula>2</formula>
    </cfRule>
  </conditionalFormatting>
  <conditionalFormatting sqref="K12">
    <cfRule type="cellIs" dxfId="43" priority="44" stopIfTrue="1" operator="greaterThan">
      <formula>40</formula>
    </cfRule>
  </conditionalFormatting>
  <conditionalFormatting sqref="J12">
    <cfRule type="cellIs" dxfId="42" priority="43" stopIfTrue="1" operator="greaterThan">
      <formula>10</formula>
    </cfRule>
  </conditionalFormatting>
  <conditionalFormatting sqref="L12">
    <cfRule type="cellIs" dxfId="41" priority="42" stopIfTrue="1" operator="greaterThan">
      <formula>10</formula>
    </cfRule>
  </conditionalFormatting>
  <conditionalFormatting sqref="M12">
    <cfRule type="cellIs" dxfId="40" priority="41" stopIfTrue="1" operator="greaterThan">
      <formula>20</formula>
    </cfRule>
  </conditionalFormatting>
  <conditionalFormatting sqref="N12">
    <cfRule type="cellIs" dxfId="39" priority="40" stopIfTrue="1" operator="greaterThan">
      <formula>2</formula>
    </cfRule>
  </conditionalFormatting>
  <conditionalFormatting sqref="J12">
    <cfRule type="cellIs" dxfId="38" priority="39" stopIfTrue="1" operator="greaterThan">
      <formula>10</formula>
    </cfRule>
  </conditionalFormatting>
  <conditionalFormatting sqref="J12">
    <cfRule type="cellIs" dxfId="37" priority="38" stopIfTrue="1" operator="greaterThan">
      <formula>10</formula>
    </cfRule>
  </conditionalFormatting>
  <conditionalFormatting sqref="K12">
    <cfRule type="cellIs" dxfId="36" priority="37" stopIfTrue="1" operator="greaterThan">
      <formula>40</formula>
    </cfRule>
  </conditionalFormatting>
  <conditionalFormatting sqref="J12">
    <cfRule type="cellIs" dxfId="35" priority="36" stopIfTrue="1" operator="greaterThan">
      <formula>10</formula>
    </cfRule>
  </conditionalFormatting>
  <conditionalFormatting sqref="L12">
    <cfRule type="cellIs" dxfId="34" priority="35" stopIfTrue="1" operator="greaterThan">
      <formula>10</formula>
    </cfRule>
  </conditionalFormatting>
  <conditionalFormatting sqref="M12">
    <cfRule type="cellIs" dxfId="33" priority="34" stopIfTrue="1" operator="greaterThan">
      <formula>20</formula>
    </cfRule>
  </conditionalFormatting>
  <conditionalFormatting sqref="N12">
    <cfRule type="cellIs" dxfId="32" priority="33" stopIfTrue="1" operator="greaterThan">
      <formula>2</formula>
    </cfRule>
  </conditionalFormatting>
  <conditionalFormatting sqref="K5:K21">
    <cfRule type="cellIs" dxfId="31" priority="32" stopIfTrue="1" operator="greaterThan">
      <formula>40</formula>
    </cfRule>
  </conditionalFormatting>
  <conditionalFormatting sqref="J5:J21">
    <cfRule type="cellIs" dxfId="30" priority="31" stopIfTrue="1" operator="greaterThan">
      <formula>10</formula>
    </cfRule>
  </conditionalFormatting>
  <conditionalFormatting sqref="L5:L21">
    <cfRule type="cellIs" dxfId="29" priority="30" stopIfTrue="1" operator="greaterThan">
      <formula>10</formula>
    </cfRule>
  </conditionalFormatting>
  <conditionalFormatting sqref="M5:M21">
    <cfRule type="cellIs" dxfId="28" priority="29" stopIfTrue="1" operator="greaterThan">
      <formula>20</formula>
    </cfRule>
  </conditionalFormatting>
  <conditionalFormatting sqref="N5:N21">
    <cfRule type="cellIs" dxfId="27" priority="28" stopIfTrue="1" operator="greaterThan">
      <formula>2</formula>
    </cfRule>
  </conditionalFormatting>
  <conditionalFormatting sqref="K5:K15">
    <cfRule type="cellIs" dxfId="26" priority="27" stopIfTrue="1" operator="greaterThan">
      <formula>40</formula>
    </cfRule>
  </conditionalFormatting>
  <conditionalFormatting sqref="J5:J15">
    <cfRule type="cellIs" dxfId="25" priority="26" stopIfTrue="1" operator="greaterThan">
      <formula>10</formula>
    </cfRule>
  </conditionalFormatting>
  <conditionalFormatting sqref="L5:L15">
    <cfRule type="cellIs" dxfId="24" priority="25" stopIfTrue="1" operator="greaterThan">
      <formula>10</formula>
    </cfRule>
  </conditionalFormatting>
  <conditionalFormatting sqref="M5:M15">
    <cfRule type="cellIs" dxfId="23" priority="24" stopIfTrue="1" operator="greaterThan">
      <formula>20</formula>
    </cfRule>
  </conditionalFormatting>
  <conditionalFormatting sqref="N5:N15">
    <cfRule type="cellIs" dxfId="22" priority="23" stopIfTrue="1" operator="greaterThan">
      <formula>2</formula>
    </cfRule>
  </conditionalFormatting>
  <conditionalFormatting sqref="K17">
    <cfRule type="cellIs" dxfId="21" priority="22" stopIfTrue="1" operator="greaterThan">
      <formula>40</formula>
    </cfRule>
  </conditionalFormatting>
  <conditionalFormatting sqref="J17">
    <cfRule type="cellIs" dxfId="20" priority="21" stopIfTrue="1" operator="greaterThan">
      <formula>10</formula>
    </cfRule>
  </conditionalFormatting>
  <conditionalFormatting sqref="L17">
    <cfRule type="cellIs" dxfId="19" priority="20" stopIfTrue="1" operator="greaterThan">
      <formula>10</formula>
    </cfRule>
  </conditionalFormatting>
  <conditionalFormatting sqref="M17">
    <cfRule type="cellIs" dxfId="18" priority="19" stopIfTrue="1" operator="greaterThan">
      <formula>20</formula>
    </cfRule>
  </conditionalFormatting>
  <conditionalFormatting sqref="N17">
    <cfRule type="cellIs" dxfId="17" priority="18" stopIfTrue="1" operator="greaterThan">
      <formula>2</formula>
    </cfRule>
  </conditionalFormatting>
  <conditionalFormatting sqref="K17">
    <cfRule type="cellIs" dxfId="16" priority="17" stopIfTrue="1" operator="greaterThan">
      <formula>40</formula>
    </cfRule>
  </conditionalFormatting>
  <conditionalFormatting sqref="J17">
    <cfRule type="cellIs" dxfId="15" priority="16" stopIfTrue="1" operator="greaterThan">
      <formula>10</formula>
    </cfRule>
  </conditionalFormatting>
  <conditionalFormatting sqref="L17">
    <cfRule type="cellIs" dxfId="14" priority="15" stopIfTrue="1" operator="greaterThan">
      <formula>10</formula>
    </cfRule>
  </conditionalFormatting>
  <conditionalFormatting sqref="M17">
    <cfRule type="cellIs" dxfId="13" priority="14" stopIfTrue="1" operator="greaterThan">
      <formula>20</formula>
    </cfRule>
  </conditionalFormatting>
  <conditionalFormatting sqref="N17">
    <cfRule type="cellIs" dxfId="12" priority="13" stopIfTrue="1" operator="greaterThan">
      <formula>2</formula>
    </cfRule>
  </conditionalFormatting>
  <conditionalFormatting sqref="K12">
    <cfRule type="cellIs" dxfId="11" priority="12" stopIfTrue="1" operator="greaterThan">
      <formula>40</formula>
    </cfRule>
  </conditionalFormatting>
  <conditionalFormatting sqref="J12">
    <cfRule type="cellIs" dxfId="10" priority="11" stopIfTrue="1" operator="greaterThan">
      <formula>10</formula>
    </cfRule>
  </conditionalFormatting>
  <conditionalFormatting sqref="L12">
    <cfRule type="cellIs" dxfId="9" priority="10" stopIfTrue="1" operator="greaterThan">
      <formula>10</formula>
    </cfRule>
  </conditionalFormatting>
  <conditionalFormatting sqref="M12">
    <cfRule type="cellIs" dxfId="8" priority="9" stopIfTrue="1" operator="greaterThan">
      <formula>20</formula>
    </cfRule>
  </conditionalFormatting>
  <conditionalFormatting sqref="N12">
    <cfRule type="cellIs" dxfId="7" priority="8" stopIfTrue="1" operator="greaterThan">
      <formula>2</formula>
    </cfRule>
  </conditionalFormatting>
  <conditionalFormatting sqref="J12">
    <cfRule type="cellIs" dxfId="6" priority="7" stopIfTrue="1" operator="greaterThan">
      <formula>10</formula>
    </cfRule>
  </conditionalFormatting>
  <conditionalFormatting sqref="J12">
    <cfRule type="cellIs" dxfId="5" priority="6" stopIfTrue="1" operator="greaterThan">
      <formula>10</formula>
    </cfRule>
  </conditionalFormatting>
  <conditionalFormatting sqref="K12">
    <cfRule type="cellIs" dxfId="4" priority="5" stopIfTrue="1" operator="greaterThan">
      <formula>40</formula>
    </cfRule>
  </conditionalFormatting>
  <conditionalFormatting sqref="J12">
    <cfRule type="cellIs" dxfId="3" priority="4" stopIfTrue="1" operator="greaterThan">
      <formula>10</formula>
    </cfRule>
  </conditionalFormatting>
  <conditionalFormatting sqref="L12">
    <cfRule type="cellIs" dxfId="2" priority="3" stopIfTrue="1" operator="greaterThan">
      <formula>10</formula>
    </cfRule>
  </conditionalFormatting>
  <conditionalFormatting sqref="M12">
    <cfRule type="cellIs" dxfId="1" priority="2" stopIfTrue="1" operator="greaterThan">
      <formula>20</formula>
    </cfRule>
  </conditionalFormatting>
  <conditionalFormatting sqref="N12">
    <cfRule type="cellIs" dxfId="0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8"/>
  <dimension ref="A1:C14"/>
  <sheetViews>
    <sheetView topLeftCell="A10" workbookViewId="0">
      <selection activeCell="B14" sqref="B14:C14"/>
    </sheetView>
  </sheetViews>
  <sheetFormatPr defaultRowHeight="13.5"/>
  <cols>
    <col min="2" max="3" width="14.6640625" customWidth="1"/>
  </cols>
  <sheetData>
    <row r="1" spans="1:3" ht="20.25">
      <c r="A1" s="90"/>
      <c r="B1" s="90" t="s">
        <v>74</v>
      </c>
      <c r="C1" s="90" t="s">
        <v>75</v>
      </c>
    </row>
    <row r="2" spans="1:3" ht="20.25">
      <c r="A2" s="90" t="s">
        <v>76</v>
      </c>
      <c r="B2" s="89">
        <f>'2012. 1월'!B$35</f>
        <v>40940</v>
      </c>
      <c r="C2" s="89">
        <f>'2012. 1월'!I$35</f>
        <v>41409</v>
      </c>
    </row>
    <row r="3" spans="1:3" ht="20.25">
      <c r="A3" s="90" t="s">
        <v>77</v>
      </c>
      <c r="B3" s="89">
        <f>'2012. 2월'!B$35</f>
        <v>36064</v>
      </c>
      <c r="C3" s="89">
        <f>'2012. 2월'!I$35</f>
        <v>36115</v>
      </c>
    </row>
    <row r="4" spans="1:3" ht="20.25">
      <c r="A4" s="90" t="s">
        <v>78</v>
      </c>
      <c r="B4" s="89">
        <f>'2012. 3월'!B$35</f>
        <v>38634</v>
      </c>
      <c r="C4" s="89">
        <f>'2012. 3월'!I$35</f>
        <v>37188</v>
      </c>
    </row>
    <row r="5" spans="1:3" ht="20.25">
      <c r="A5" s="90" t="s">
        <v>79</v>
      </c>
      <c r="B5" s="89">
        <f>'2012. 4월'!B$35</f>
        <v>37747</v>
      </c>
      <c r="C5" s="89">
        <f>'2012. 4월'!I$35</f>
        <v>38421</v>
      </c>
    </row>
    <row r="6" spans="1:3" ht="20.25">
      <c r="A6" s="90" t="s">
        <v>80</v>
      </c>
      <c r="B6" s="89">
        <f>'2012. 5월'!B$35</f>
        <v>38723</v>
      </c>
      <c r="C6" s="89">
        <f>'2012. 5월'!I$35</f>
        <v>36912</v>
      </c>
    </row>
    <row r="7" spans="1:3" ht="20.25">
      <c r="A7" s="90" t="s">
        <v>81</v>
      </c>
      <c r="B7" s="89">
        <f>'2012. 6월'!B$35</f>
        <v>39307</v>
      </c>
      <c r="C7" s="89">
        <f>'2012. 6월'!I$35</f>
        <v>38540</v>
      </c>
    </row>
    <row r="8" spans="1:3" ht="20.25">
      <c r="A8" s="90" t="s">
        <v>82</v>
      </c>
      <c r="B8" s="89">
        <f>'2012. 7월'!B$35</f>
        <v>41553</v>
      </c>
      <c r="C8" s="89">
        <f>'2012. 7월'!I$35</f>
        <v>42176</v>
      </c>
    </row>
    <row r="9" spans="1:3" ht="20.25">
      <c r="A9" s="90" t="s">
        <v>83</v>
      </c>
      <c r="B9" s="89">
        <f>'2012. 8월'!B$35</f>
        <v>41635</v>
      </c>
      <c r="C9" s="89">
        <f>'2012. 8월'!I$35</f>
        <v>40908</v>
      </c>
    </row>
    <row r="10" spans="1:3" ht="20.25">
      <c r="A10" s="90" t="s">
        <v>84</v>
      </c>
      <c r="B10" s="89">
        <f>'2012. 9월'!B$35</f>
        <v>39160</v>
      </c>
      <c r="C10" s="89">
        <f>'2012. 9월'!I$35</f>
        <v>37235</v>
      </c>
    </row>
    <row r="11" spans="1:3" ht="20.25">
      <c r="A11" s="90" t="s">
        <v>85</v>
      </c>
      <c r="B11" s="89">
        <f>'2012. 10월'!B$35</f>
        <v>38993</v>
      </c>
      <c r="C11" s="89">
        <f>'2012. 10월'!I$35</f>
        <v>37885</v>
      </c>
    </row>
    <row r="12" spans="1:3" ht="20.25">
      <c r="A12" s="90" t="s">
        <v>86</v>
      </c>
      <c r="B12" s="89">
        <f>'2012. 11월'!B$35</f>
        <v>38715</v>
      </c>
      <c r="C12" s="89">
        <f>'2012. 11월'!I$35</f>
        <v>38781</v>
      </c>
    </row>
    <row r="13" spans="1:3" ht="20.25">
      <c r="A13" s="90" t="s">
        <v>87</v>
      </c>
      <c r="B13" s="89">
        <f>'2012. 12월'!B$35</f>
        <v>40062</v>
      </c>
      <c r="C13" s="89">
        <f>'2012. 12월'!I$35</f>
        <v>42462</v>
      </c>
    </row>
    <row r="14" spans="1:3" ht="20.25">
      <c r="A14" s="90" t="s">
        <v>88</v>
      </c>
      <c r="B14" s="89">
        <f>SUM(B2:B13)</f>
        <v>471533</v>
      </c>
      <c r="C14" s="89">
        <f>SUM(C2:C13)</f>
        <v>468032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P43"/>
  <sheetViews>
    <sheetView zoomScale="120" zoomScaleNormal="120" workbookViewId="0">
      <selection activeCell="S14" sqref="S14"/>
    </sheetView>
  </sheetViews>
  <sheetFormatPr defaultRowHeight="12"/>
  <cols>
    <col min="1" max="1" width="4" style="9" customWidth="1"/>
    <col min="2" max="2" width="4.88671875" style="1" customWidth="1"/>
    <col min="3" max="3" width="6.77734375" style="9" customWidth="1"/>
    <col min="4" max="6" width="5.77734375" style="1" customWidth="1"/>
    <col min="7" max="7" width="6.6640625" style="1" customWidth="1"/>
    <col min="8" max="8" width="5.77734375" style="1" customWidth="1"/>
    <col min="9" max="10" width="6.77734375" style="1" customWidth="1"/>
    <col min="11" max="13" width="5.88671875" style="1" customWidth="1"/>
    <col min="14" max="14" width="6.44140625" style="1" customWidth="1"/>
    <col min="15" max="15" width="5.88671875" style="1" customWidth="1"/>
    <col min="16" max="16" width="6.77734375" style="1" customWidth="1"/>
    <col min="17" max="16384" width="8.88671875" style="1"/>
  </cols>
  <sheetData>
    <row r="1" spans="1:16" ht="23.25" customHeight="1">
      <c r="A1" s="106" t="s">
        <v>37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20.25" customHeight="1" thickBot="1">
      <c r="A2" s="107" t="s">
        <v>46</v>
      </c>
      <c r="B2" s="108"/>
      <c r="C2" s="108"/>
      <c r="D2" s="108"/>
    </row>
    <row r="3" spans="1:16" ht="20.100000000000001" customHeight="1">
      <c r="A3" s="109" t="s">
        <v>12</v>
      </c>
      <c r="B3" s="111" t="s">
        <v>38</v>
      </c>
      <c r="C3" s="113" t="s">
        <v>49</v>
      </c>
      <c r="D3" s="104" t="s">
        <v>39</v>
      </c>
      <c r="E3" s="104"/>
      <c r="F3" s="104"/>
      <c r="G3" s="104"/>
      <c r="H3" s="104"/>
      <c r="I3" s="104"/>
      <c r="J3" s="113" t="s">
        <v>40</v>
      </c>
      <c r="K3" s="104" t="s">
        <v>5</v>
      </c>
      <c r="L3" s="104"/>
      <c r="M3" s="104"/>
      <c r="N3" s="104"/>
      <c r="O3" s="104"/>
      <c r="P3" s="105"/>
    </row>
    <row r="4" spans="1:16" ht="36" customHeight="1">
      <c r="A4" s="110"/>
      <c r="B4" s="112"/>
      <c r="C4" s="99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14" t="s">
        <v>41</v>
      </c>
      <c r="J4" s="98"/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38" t="s">
        <v>48</v>
      </c>
    </row>
    <row r="5" spans="1:16" ht="18" customHeight="1">
      <c r="A5" s="100" t="s">
        <v>42</v>
      </c>
      <c r="B5" s="2" t="s">
        <v>4</v>
      </c>
      <c r="C5" s="6">
        <f>AVERAGE(C8,C11,C14,C17,C20,C23,C26,C29,C32,C35,C38,C41)</f>
        <v>1288.1303021876158</v>
      </c>
      <c r="D5" s="17">
        <f t="shared" ref="D5:O5" si="0">AVERAGE(D8,D11,D14,D17,D20,D23,D26,D29,D32,D35,D38,D41)</f>
        <v>96.511551106167346</v>
      </c>
      <c r="E5" s="17">
        <f t="shared" si="0"/>
        <v>84.52509794833766</v>
      </c>
      <c r="F5" s="17">
        <f t="shared" si="0"/>
        <v>106.34589018662712</v>
      </c>
      <c r="G5" s="18">
        <f t="shared" si="0"/>
        <v>33.747698541589422</v>
      </c>
      <c r="H5" s="18">
        <f t="shared" si="0"/>
        <v>3.3946268044741075</v>
      </c>
      <c r="I5" s="6">
        <f>ROUND((AVERAGE(I8,I11,I14,I17,I20,I23,I26,I29,I32,I35,I38,I41)),-3)</f>
        <v>31000</v>
      </c>
      <c r="J5" s="6">
        <f t="shared" si="0"/>
        <v>1278.5535564207146</v>
      </c>
      <c r="K5" s="17">
        <f t="shared" si="0"/>
        <v>1.879868990236065</v>
      </c>
      <c r="L5" s="17">
        <f t="shared" si="0"/>
        <v>5.7951433691756264</v>
      </c>
      <c r="M5" s="17">
        <f t="shared" si="0"/>
        <v>4.2623944506241509</v>
      </c>
      <c r="N5" s="18">
        <f t="shared" si="0"/>
        <v>8.1373022988505728</v>
      </c>
      <c r="O5" s="18">
        <f t="shared" si="0"/>
        <v>0.10463426955876899</v>
      </c>
      <c r="P5" s="91" t="str">
        <f>'2012. 1월'!O$38</f>
        <v>&lt;30</v>
      </c>
    </row>
    <row r="6" spans="1:16" ht="18" customHeight="1">
      <c r="A6" s="101"/>
      <c r="B6" s="2" t="s">
        <v>43</v>
      </c>
      <c r="C6" s="6">
        <f>MAX(C9,C12,C15,C18,C21,C24,C27,C30,C33,C36,C39,C42)</f>
        <v>1432</v>
      </c>
      <c r="D6" s="17">
        <f t="shared" ref="D6:O6" si="1">MAX(D9,D12,D15,D18,D21,D24,D27,D30,D33,D36,D39,D42)</f>
        <v>510</v>
      </c>
      <c r="E6" s="17">
        <f t="shared" si="1"/>
        <v>408</v>
      </c>
      <c r="F6" s="17">
        <f t="shared" si="1"/>
        <v>1330</v>
      </c>
      <c r="G6" s="18">
        <f t="shared" si="1"/>
        <v>340.4</v>
      </c>
      <c r="H6" s="18">
        <f t="shared" si="1"/>
        <v>9.6</v>
      </c>
      <c r="I6" s="6">
        <f t="shared" si="1"/>
        <v>40000</v>
      </c>
      <c r="J6" s="6">
        <f t="shared" si="1"/>
        <v>1511</v>
      </c>
      <c r="K6" s="17">
        <f t="shared" si="1"/>
        <v>5</v>
      </c>
      <c r="L6" s="17">
        <f t="shared" si="1"/>
        <v>10.7</v>
      </c>
      <c r="M6" s="17">
        <f t="shared" si="1"/>
        <v>7.2</v>
      </c>
      <c r="N6" s="18">
        <f t="shared" si="1"/>
        <v>14.087999999999999</v>
      </c>
      <c r="O6" s="18">
        <f t="shared" si="1"/>
        <v>0.27600000000000002</v>
      </c>
      <c r="P6" s="91" t="str">
        <f>'2012. 1월'!O$38</f>
        <v>&lt;30</v>
      </c>
    </row>
    <row r="7" spans="1:16" ht="18" customHeight="1">
      <c r="A7" s="102"/>
      <c r="B7" s="2" t="s">
        <v>44</v>
      </c>
      <c r="C7" s="6">
        <f>MIN(C10,C13,C16,C19,C22,C25,C28,C31,C34,C37,C40,C43)</f>
        <v>940</v>
      </c>
      <c r="D7" s="17">
        <f t="shared" ref="D7:O7" si="2">MIN(D10,D13,D16,D19,D22,D25,D28,D31,D34,D37,D40,D43)</f>
        <v>48.2</v>
      </c>
      <c r="E7" s="17">
        <f t="shared" si="2"/>
        <v>43.7</v>
      </c>
      <c r="F7" s="17">
        <f t="shared" si="2"/>
        <v>31.62</v>
      </c>
      <c r="G7" s="18">
        <f t="shared" si="2"/>
        <v>17.7</v>
      </c>
      <c r="H7" s="18">
        <f t="shared" si="2"/>
        <v>1.5840000000000001</v>
      </c>
      <c r="I7" s="6">
        <f t="shared" si="2"/>
        <v>23000</v>
      </c>
      <c r="J7" s="6">
        <f t="shared" si="2"/>
        <v>889</v>
      </c>
      <c r="K7" s="17">
        <f t="shared" si="2"/>
        <v>0.2</v>
      </c>
      <c r="L7" s="17">
        <f t="shared" si="2"/>
        <v>4</v>
      </c>
      <c r="M7" s="17">
        <f t="shared" si="2"/>
        <v>0.2</v>
      </c>
      <c r="N7" s="18">
        <f t="shared" si="2"/>
        <v>2.9279999999999999</v>
      </c>
      <c r="O7" s="18">
        <f t="shared" si="2"/>
        <v>3.4000000000000002E-2</v>
      </c>
      <c r="P7" s="91" t="str">
        <f>'2012. 1월'!O$38</f>
        <v>&lt;30</v>
      </c>
    </row>
    <row r="8" spans="1:16" ht="18" customHeight="1">
      <c r="A8" s="100" t="s">
        <v>45</v>
      </c>
      <c r="B8" s="2" t="s">
        <v>4</v>
      </c>
      <c r="C8" s="6">
        <f>'2012. 1월'!B$38</f>
        <v>1320.6451612903227</v>
      </c>
      <c r="D8" s="17">
        <f>'2012. 1월'!C$38</f>
        <v>96.383870967741942</v>
      </c>
      <c r="E8" s="17">
        <f>'2012. 1월'!D$38</f>
        <v>87.616129032258087</v>
      </c>
      <c r="F8" s="17">
        <f>'2012. 1월'!E$38</f>
        <v>96.697419354838686</v>
      </c>
      <c r="G8" s="18">
        <f>'2012. 1월'!F$38</f>
        <v>31.323096774193544</v>
      </c>
      <c r="H8" s="18">
        <f>'2012. 1월'!G$38</f>
        <v>3.4296774193548383</v>
      </c>
      <c r="I8" s="6">
        <f>'2012. 1월'!H$38</f>
        <v>30000</v>
      </c>
      <c r="J8" s="6">
        <f>'2012. 1월'!I$38</f>
        <v>1335.7741935483871</v>
      </c>
      <c r="K8" s="17">
        <f>'2012. 1월'!J$38</f>
        <v>3.9419354838709673</v>
      </c>
      <c r="L8" s="17">
        <f>'2012. 1월'!K$38</f>
        <v>7.0387096774193534</v>
      </c>
      <c r="M8" s="17">
        <f>'2012. 1월'!L$38</f>
        <v>4.7483870967741941</v>
      </c>
      <c r="N8" s="18">
        <f>'2012. 1월'!M$38</f>
        <v>6.1307419354838713</v>
      </c>
      <c r="O8" s="18">
        <f>'2012. 1월'!N$38</f>
        <v>0.1759677419354839</v>
      </c>
      <c r="P8" s="91" t="str">
        <f>'2012. 1월'!O$38</f>
        <v>&lt;30</v>
      </c>
    </row>
    <row r="9" spans="1:16" ht="18" customHeight="1">
      <c r="A9" s="101"/>
      <c r="B9" s="2" t="s">
        <v>43</v>
      </c>
      <c r="C9" s="6">
        <f>'2012. 1월'!B$37</f>
        <v>1432</v>
      </c>
      <c r="D9" s="17">
        <f>'2012. 1월'!C$37</f>
        <v>146.69999999999999</v>
      </c>
      <c r="E9" s="17">
        <f>'2012. 1월'!D$37</f>
        <v>133.19999999999999</v>
      </c>
      <c r="F9" s="17">
        <f>'2012. 1월'!E$37</f>
        <v>120</v>
      </c>
      <c r="G9" s="18">
        <f>'2012. 1월'!F$37</f>
        <v>41.12</v>
      </c>
      <c r="H9" s="18">
        <f>'2012. 1월'!G$37</f>
        <v>3.9359999999999999</v>
      </c>
      <c r="I9" s="6">
        <f>'2012. 1월'!H$37</f>
        <v>35500</v>
      </c>
      <c r="J9" s="6">
        <f>'2012. 1월'!I$37</f>
        <v>1410</v>
      </c>
      <c r="K9" s="17">
        <f>'2012. 1월'!J$37</f>
        <v>5</v>
      </c>
      <c r="L9" s="17">
        <f>'2012. 1월'!K$37</f>
        <v>10.7</v>
      </c>
      <c r="M9" s="17">
        <f>'2012. 1월'!L$37</f>
        <v>6.7</v>
      </c>
      <c r="N9" s="18">
        <f>'2012. 1월'!M$37</f>
        <v>8.8079999999999998</v>
      </c>
      <c r="O9" s="18">
        <f>'2012. 1월'!N$37</f>
        <v>0.27600000000000002</v>
      </c>
      <c r="P9" s="91" t="str">
        <f>'2012. 1월'!O$38</f>
        <v>&lt;30</v>
      </c>
    </row>
    <row r="10" spans="1:16" ht="18" customHeight="1">
      <c r="A10" s="102"/>
      <c r="B10" s="2" t="s">
        <v>44</v>
      </c>
      <c r="C10" s="6">
        <f>'2012. 1월'!B$36</f>
        <v>1215</v>
      </c>
      <c r="D10" s="17">
        <f>'2012. 1월'!C$36</f>
        <v>58.4</v>
      </c>
      <c r="E10" s="17">
        <f>'2012. 1월'!D$36</f>
        <v>68.8</v>
      </c>
      <c r="F10" s="17">
        <f>'2012. 1월'!E$36</f>
        <v>31.62</v>
      </c>
      <c r="G10" s="18">
        <f>'2012. 1월'!F$36</f>
        <v>22.88</v>
      </c>
      <c r="H10" s="18">
        <f>'2012. 1월'!G$36</f>
        <v>2.04</v>
      </c>
      <c r="I10" s="6">
        <f>'2012. 1월'!H$36</f>
        <v>27000</v>
      </c>
      <c r="J10" s="6">
        <f>'2012. 1월'!I$36</f>
        <v>1222</v>
      </c>
      <c r="K10" s="17">
        <f>'2012. 1월'!J$36</f>
        <v>2.6</v>
      </c>
      <c r="L10" s="17">
        <f>'2012. 1월'!K$36</f>
        <v>4.8</v>
      </c>
      <c r="M10" s="17">
        <f>'2012. 1월'!L$36</f>
        <v>3.2</v>
      </c>
      <c r="N10" s="18">
        <f>'2012. 1월'!M$36</f>
        <v>2.9279999999999999</v>
      </c>
      <c r="O10" s="18">
        <f>'2012. 1월'!N$36</f>
        <v>8.2000000000000003E-2</v>
      </c>
      <c r="P10" s="91" t="str">
        <f>'2012. 1월'!O$36</f>
        <v>&lt;30</v>
      </c>
    </row>
    <row r="11" spans="1:16" ht="18" customHeight="1">
      <c r="A11" s="100" t="s">
        <v>20</v>
      </c>
      <c r="B11" s="2" t="s">
        <v>4</v>
      </c>
      <c r="C11" s="6">
        <f>'2012. 2월'!B$38</f>
        <v>1243.5862068965516</v>
      </c>
      <c r="D11" s="17">
        <f>'2012. 2월'!C$38</f>
        <v>97.355172413793127</v>
      </c>
      <c r="E11" s="17">
        <f>'2012. 2월'!D$38</f>
        <v>85.89655172413795</v>
      </c>
      <c r="F11" s="17">
        <f>'2012. 2월'!E$38</f>
        <v>95.617241379310343</v>
      </c>
      <c r="G11" s="18">
        <f>'2012. 2월'!F$38</f>
        <v>32.375862068965517</v>
      </c>
      <c r="H11" s="18">
        <f>'2012. 2월'!G$38</f>
        <v>3.5420689655172417</v>
      </c>
      <c r="I11" s="6">
        <f>'2012. 2월'!H$38</f>
        <v>30000</v>
      </c>
      <c r="J11" s="6">
        <f>'2012. 2월'!I$38</f>
        <v>1245.344827586207</v>
      </c>
      <c r="K11" s="17">
        <f>'2012. 2월'!J$38</f>
        <v>3.2689655172413792</v>
      </c>
      <c r="L11" s="17">
        <f>'2012. 2월'!K$38</f>
        <v>5.6999999999999993</v>
      </c>
      <c r="M11" s="17">
        <f>'2012. 2월'!L$38</f>
        <v>4.8430344827586209</v>
      </c>
      <c r="N11" s="18">
        <f>'2012. 2월'!M$38</f>
        <v>5.4008275862068951</v>
      </c>
      <c r="O11" s="18">
        <f>'2012. 2월'!N$38</f>
        <v>0.10372413793103447</v>
      </c>
      <c r="P11" s="91" t="str">
        <f>'2012. 2월'!O$38</f>
        <v>&lt;30</v>
      </c>
    </row>
    <row r="12" spans="1:16" ht="18" customHeight="1">
      <c r="A12" s="101"/>
      <c r="B12" s="2" t="s">
        <v>43</v>
      </c>
      <c r="C12" s="6">
        <f>'2012. 2월'!B$37</f>
        <v>1418</v>
      </c>
      <c r="D12" s="17">
        <f>'2012. 2월'!C$37</f>
        <v>123.9</v>
      </c>
      <c r="E12" s="17">
        <f>'2012. 2월'!D$37</f>
        <v>102</v>
      </c>
      <c r="F12" s="17">
        <f>'2012. 2월'!E$37</f>
        <v>142</v>
      </c>
      <c r="G12" s="18">
        <f>'2012. 2월'!F$37</f>
        <v>42.06</v>
      </c>
      <c r="H12" s="18">
        <f>'2012. 2월'!G$37</f>
        <v>4.8959999999999999</v>
      </c>
      <c r="I12" s="6">
        <f>'2012. 2월'!H$37</f>
        <v>32000</v>
      </c>
      <c r="J12" s="6">
        <f>'2012. 2월'!I$37</f>
        <v>1455</v>
      </c>
      <c r="K12" s="17">
        <f>'2012. 2월'!J$37</f>
        <v>4.3</v>
      </c>
      <c r="L12" s="17">
        <f>'2012. 2월'!K$37</f>
        <v>7.5</v>
      </c>
      <c r="M12" s="17">
        <f>'2012. 2월'!L$37</f>
        <v>7.2</v>
      </c>
      <c r="N12" s="18">
        <f>'2012. 2월'!M$37</f>
        <v>7.8</v>
      </c>
      <c r="O12" s="18">
        <f>'2012. 2월'!N$37</f>
        <v>0.14399999999999999</v>
      </c>
      <c r="P12" s="91" t="str">
        <f>'2012. 2월'!O$38</f>
        <v>&lt;30</v>
      </c>
    </row>
    <row r="13" spans="1:16" ht="18" customHeight="1">
      <c r="A13" s="102"/>
      <c r="B13" s="2" t="s">
        <v>44</v>
      </c>
      <c r="C13" s="6">
        <f>'2012. 2월'!B$36</f>
        <v>940</v>
      </c>
      <c r="D13" s="17">
        <f>'2012. 2월'!C$36</f>
        <v>62.3</v>
      </c>
      <c r="E13" s="17">
        <f>'2012. 2월'!D$36</f>
        <v>76.2</v>
      </c>
      <c r="F13" s="17">
        <f>'2012. 2월'!E$36</f>
        <v>76.8</v>
      </c>
      <c r="G13" s="18">
        <f>'2012. 2월'!F$36</f>
        <v>26.76</v>
      </c>
      <c r="H13" s="18">
        <f>'2012. 2월'!G$36</f>
        <v>2.952</v>
      </c>
      <c r="I13" s="6">
        <f>'2012. 2월'!H$36</f>
        <v>28000</v>
      </c>
      <c r="J13" s="6">
        <f>'2012. 2월'!I$36</f>
        <v>889</v>
      </c>
      <c r="K13" s="17">
        <f>'2012. 2월'!J$36</f>
        <v>2.9</v>
      </c>
      <c r="L13" s="17">
        <f>'2012. 2월'!K$36</f>
        <v>5</v>
      </c>
      <c r="M13" s="17">
        <f>'2012. 2월'!L$36</f>
        <v>3.5</v>
      </c>
      <c r="N13" s="18">
        <f>'2012. 2월'!M$36</f>
        <v>3.6480000000000001</v>
      </c>
      <c r="O13" s="18">
        <f>'2012. 2월'!N$36</f>
        <v>7.6999999999999999E-2</v>
      </c>
      <c r="P13" s="91" t="str">
        <f>'2012. 2월'!O$36</f>
        <v>&lt;30</v>
      </c>
    </row>
    <row r="14" spans="1:16" ht="18" customHeight="1">
      <c r="A14" s="100" t="s">
        <v>21</v>
      </c>
      <c r="B14" s="2" t="s">
        <v>4</v>
      </c>
      <c r="C14" s="6">
        <f>'2012. 3월'!B$38</f>
        <v>1246.258064516129</v>
      </c>
      <c r="D14" s="17">
        <f>'2012. 3월'!C$38</f>
        <v>95.854838709677423</v>
      </c>
      <c r="E14" s="17">
        <f>'2012. 3월'!D$38</f>
        <v>82.261290322580649</v>
      </c>
      <c r="F14" s="17">
        <f>'2012. 3월'!E$38</f>
        <v>93.770967741935507</v>
      </c>
      <c r="G14" s="18">
        <f>'2012. 3월'!F$38</f>
        <v>32.478064516129031</v>
      </c>
      <c r="H14" s="18">
        <f>'2012. 3월'!G$38</f>
        <v>3.2918709677419362</v>
      </c>
      <c r="I14" s="6">
        <f>'2012. 3월'!H$38</f>
        <v>29000</v>
      </c>
      <c r="J14" s="6">
        <f>'2012. 3월'!I$38</f>
        <v>1199.6129032258063</v>
      </c>
      <c r="K14" s="17">
        <f>'2012. 3월'!J$38</f>
        <v>2.6903225806451614</v>
      </c>
      <c r="L14" s="17">
        <f>'2012. 3월'!K$38</f>
        <v>4.6870967741935479</v>
      </c>
      <c r="M14" s="17">
        <f>'2012. 3월'!L$38</f>
        <v>4.3225806451612909</v>
      </c>
      <c r="N14" s="18">
        <f>'2012. 3월'!M$38</f>
        <v>6.9714838709677425</v>
      </c>
      <c r="O14" s="18">
        <f>'2012. 3월'!N$38</f>
        <v>6.6225806451612912E-2</v>
      </c>
      <c r="P14" s="91" t="str">
        <f>'2012. 3월'!O$38</f>
        <v>&lt;30</v>
      </c>
    </row>
    <row r="15" spans="1:16" ht="18" customHeight="1">
      <c r="A15" s="101"/>
      <c r="B15" s="2" t="s">
        <v>43</v>
      </c>
      <c r="C15" s="6">
        <f>'2012. 3월'!B$37</f>
        <v>1349</v>
      </c>
      <c r="D15" s="17">
        <f>'2012. 3월'!C$37</f>
        <v>122.7</v>
      </c>
      <c r="E15" s="17">
        <f>'2012. 3월'!D$37</f>
        <v>124.4</v>
      </c>
      <c r="F15" s="17">
        <f>'2012. 3월'!E$37</f>
        <v>165</v>
      </c>
      <c r="G15" s="18">
        <f>'2012. 3월'!F$37</f>
        <v>57.52</v>
      </c>
      <c r="H15" s="18">
        <f>'2012. 3월'!G$37</f>
        <v>5.8559999999999999</v>
      </c>
      <c r="I15" s="6">
        <f>'2012. 3월'!H$37</f>
        <v>33000</v>
      </c>
      <c r="J15" s="6">
        <f>'2012. 3월'!I$37</f>
        <v>1348</v>
      </c>
      <c r="K15" s="17">
        <f>'2012. 3월'!J$37</f>
        <v>3.3</v>
      </c>
      <c r="L15" s="17">
        <f>'2012. 3월'!K$37</f>
        <v>5.4</v>
      </c>
      <c r="M15" s="17">
        <f>'2012. 3월'!L$37</f>
        <v>5.6</v>
      </c>
      <c r="N15" s="18">
        <f>'2012. 3월'!M$37</f>
        <v>8.8680000000000003</v>
      </c>
      <c r="O15" s="18">
        <f>'2012. 3월'!N$37</f>
        <v>9.6000000000000002E-2</v>
      </c>
      <c r="P15" s="91" t="str">
        <f>'2012. 3월'!O$38</f>
        <v>&lt;30</v>
      </c>
    </row>
    <row r="16" spans="1:16" ht="18" customHeight="1">
      <c r="A16" s="102"/>
      <c r="B16" s="2" t="s">
        <v>44</v>
      </c>
      <c r="C16" s="6">
        <f>'2012. 3월'!B$36</f>
        <v>1117</v>
      </c>
      <c r="D16" s="17">
        <f>'2012. 3월'!C$36</f>
        <v>59.1</v>
      </c>
      <c r="E16" s="17">
        <f>'2012. 3월'!D$36</f>
        <v>61.2</v>
      </c>
      <c r="F16" s="17">
        <f>'2012. 3월'!E$36</f>
        <v>70</v>
      </c>
      <c r="G16" s="18">
        <f>'2012. 3월'!F$36</f>
        <v>24.047999999999998</v>
      </c>
      <c r="H16" s="18">
        <f>'2012. 3월'!G$36</f>
        <v>2.1120000000000001</v>
      </c>
      <c r="I16" s="6">
        <f>'2012. 3월'!H$36</f>
        <v>27000</v>
      </c>
      <c r="J16" s="6">
        <f>'2012. 3월'!I$36</f>
        <v>1078</v>
      </c>
      <c r="K16" s="17">
        <f>'2012. 3월'!J$36</f>
        <v>2</v>
      </c>
      <c r="L16" s="17">
        <f>'2012. 3월'!K$36</f>
        <v>4</v>
      </c>
      <c r="M16" s="17">
        <f>'2012. 3월'!L$36</f>
        <v>2</v>
      </c>
      <c r="N16" s="18">
        <f>'2012. 3월'!M$36</f>
        <v>5.1360000000000001</v>
      </c>
      <c r="O16" s="18">
        <f>'2012. 3월'!N$36</f>
        <v>3.7999999999999999E-2</v>
      </c>
      <c r="P16" s="91" t="str">
        <f>'2012. 3월'!O$36</f>
        <v>&lt;30</v>
      </c>
    </row>
    <row r="17" spans="1:16" ht="18" customHeight="1">
      <c r="A17" s="100" t="s">
        <v>22</v>
      </c>
      <c r="B17" s="2" t="s">
        <v>4</v>
      </c>
      <c r="C17" s="6">
        <f>'2012. 4월'!B$38</f>
        <v>1258.2333333333333</v>
      </c>
      <c r="D17" s="17">
        <f>'2012. 4월'!C$38</f>
        <v>99.773333333333326</v>
      </c>
      <c r="E17" s="17">
        <f>'2012. 4월'!D$38</f>
        <v>83.773333333333355</v>
      </c>
      <c r="F17" s="17">
        <f>'2012. 4월'!E$38</f>
        <v>95.943333333333342</v>
      </c>
      <c r="G17" s="18">
        <f>'2012. 4월'!F$38</f>
        <v>31.766933333333331</v>
      </c>
      <c r="H17" s="18">
        <f>'2012. 4월'!G$38</f>
        <v>3.3076000000000003</v>
      </c>
      <c r="I17" s="6">
        <f>'2012. 4월'!H$38</f>
        <v>29000</v>
      </c>
      <c r="J17" s="6">
        <f>'2012. 4월'!I$38</f>
        <v>1280.7</v>
      </c>
      <c r="K17" s="17">
        <f>'2012. 4월'!J$38</f>
        <v>3.2700000000000005</v>
      </c>
      <c r="L17" s="17">
        <f>'2012. 4월'!K$38</f>
        <v>5.7399999999999984</v>
      </c>
      <c r="M17" s="17">
        <f>'2012. 4월'!L$38</f>
        <v>4.3933333333333326</v>
      </c>
      <c r="N17" s="18">
        <f>'2012. 4월'!M$38</f>
        <v>8.6479999999999979</v>
      </c>
      <c r="O17" s="18">
        <f>'2012. 4월'!N$38</f>
        <v>7.8400000000000025E-2</v>
      </c>
      <c r="P17" s="91" t="str">
        <f>'2012. 4월'!O$38</f>
        <v>&lt;30</v>
      </c>
    </row>
    <row r="18" spans="1:16" ht="18" customHeight="1">
      <c r="A18" s="101"/>
      <c r="B18" s="2" t="s">
        <v>43</v>
      </c>
      <c r="C18" s="6">
        <f>'2012. 4월'!B$37</f>
        <v>1340</v>
      </c>
      <c r="D18" s="17">
        <f>'2012. 4월'!C$37</f>
        <v>124.2</v>
      </c>
      <c r="E18" s="17">
        <f>'2012. 4월'!D$37</f>
        <v>104.8</v>
      </c>
      <c r="F18" s="17">
        <f>'2012. 4월'!E$37</f>
        <v>186.7</v>
      </c>
      <c r="G18" s="18">
        <f>'2012. 4월'!F$37</f>
        <v>52.72</v>
      </c>
      <c r="H18" s="18">
        <f>'2012. 4월'!G$37</f>
        <v>6</v>
      </c>
      <c r="I18" s="6">
        <f>'2012. 4월'!H$37</f>
        <v>30000</v>
      </c>
      <c r="J18" s="6">
        <f>'2012. 4월'!I$37</f>
        <v>1406</v>
      </c>
      <c r="K18" s="17">
        <f>'2012. 4월'!J$37</f>
        <v>4</v>
      </c>
      <c r="L18" s="17">
        <f>'2012. 4월'!K$37</f>
        <v>6.9</v>
      </c>
      <c r="M18" s="17">
        <f>'2012. 4월'!L$37</f>
        <v>5.6</v>
      </c>
      <c r="N18" s="18">
        <f>'2012. 4월'!M$37</f>
        <v>11.664</v>
      </c>
      <c r="O18" s="18">
        <f>'2012. 4월'!N$37</f>
        <v>0.106</v>
      </c>
      <c r="P18" s="91" t="str">
        <f>'2012. 4월'!O$38</f>
        <v>&lt;30</v>
      </c>
    </row>
    <row r="19" spans="1:16" ht="18" customHeight="1">
      <c r="A19" s="102"/>
      <c r="B19" s="2" t="s">
        <v>44</v>
      </c>
      <c r="C19" s="6">
        <f>'2012. 4월'!B$36</f>
        <v>1212</v>
      </c>
      <c r="D19" s="17">
        <f>'2012. 4월'!C$36</f>
        <v>86</v>
      </c>
      <c r="E19" s="17">
        <f>'2012. 4월'!D$36</f>
        <v>70</v>
      </c>
      <c r="F19" s="17">
        <f>'2012. 4월'!E$36</f>
        <v>72.5</v>
      </c>
      <c r="G19" s="18">
        <f>'2012. 4월'!F$36</f>
        <v>23.76</v>
      </c>
      <c r="H19" s="18">
        <f>'2012. 4월'!G$36</f>
        <v>2.3519999999999999</v>
      </c>
      <c r="I19" s="6">
        <f>'2012. 4월'!H$36</f>
        <v>27000</v>
      </c>
      <c r="J19" s="6">
        <f>'2012. 4월'!I$36</f>
        <v>1192</v>
      </c>
      <c r="K19" s="17">
        <f>'2012. 4월'!J$36</f>
        <v>2.1</v>
      </c>
      <c r="L19" s="17">
        <f>'2012. 4월'!K$36</f>
        <v>4.2</v>
      </c>
      <c r="M19" s="17">
        <f>'2012. 4월'!L$36</f>
        <v>1.3</v>
      </c>
      <c r="N19" s="18">
        <f>'2012. 4월'!M$36</f>
        <v>7.1360000000000001</v>
      </c>
      <c r="O19" s="18">
        <f>'2012. 4월'!N$36</f>
        <v>4.2999999999999997E-2</v>
      </c>
      <c r="P19" s="91" t="str">
        <f>'2012. 4월'!O$36</f>
        <v>&lt;30</v>
      </c>
    </row>
    <row r="20" spans="1:16" ht="18" customHeight="1">
      <c r="A20" s="100" t="s">
        <v>23</v>
      </c>
      <c r="B20" s="2" t="s">
        <v>4</v>
      </c>
      <c r="C20" s="6">
        <f>'2012. 5월'!B$38</f>
        <v>1249.1290322580646</v>
      </c>
      <c r="D20" s="17">
        <f>'2012. 5월'!C$38</f>
        <v>94.022580645161284</v>
      </c>
      <c r="E20" s="17">
        <f>'2012. 5월'!D$38</f>
        <v>81.809677419354841</v>
      </c>
      <c r="F20" s="17">
        <f>'2012. 5월'!E$38</f>
        <v>96.264516129032273</v>
      </c>
      <c r="G20" s="18">
        <f>'2012. 5월'!F$38</f>
        <v>31.654838709677417</v>
      </c>
      <c r="H20" s="18">
        <f>'2012. 5월'!G$38</f>
        <v>3.1223225806451618</v>
      </c>
      <c r="I20" s="6">
        <f>'2012. 5월'!H$38</f>
        <v>29000</v>
      </c>
      <c r="J20" s="6">
        <f>'2012. 5월'!I$38</f>
        <v>1190.7096774193549</v>
      </c>
      <c r="K20" s="17">
        <f>'2012. 5월'!J$38</f>
        <v>3.3935483870967746</v>
      </c>
      <c r="L20" s="17">
        <f>'2012. 5월'!K$38</f>
        <v>6.2419354838709689</v>
      </c>
      <c r="M20" s="17">
        <f>'2012. 5월'!L$38</f>
        <v>4.6129032258064511</v>
      </c>
      <c r="N20" s="18">
        <f>'2012. 5월'!M$38</f>
        <v>8.9295483870967747</v>
      </c>
      <c r="O20" s="18">
        <f>'2012. 5월'!N$38</f>
        <v>0.10561290322580644</v>
      </c>
      <c r="P20" s="91" t="str">
        <f>'2012. 5월'!O$38</f>
        <v>&lt;30</v>
      </c>
    </row>
    <row r="21" spans="1:16" ht="18" customHeight="1">
      <c r="A21" s="101"/>
      <c r="B21" s="2" t="s">
        <v>43</v>
      </c>
      <c r="C21" s="6">
        <f>'2012. 5월'!B$37</f>
        <v>1334</v>
      </c>
      <c r="D21" s="17">
        <f>'2012. 5월'!C$37</f>
        <v>110.7</v>
      </c>
      <c r="E21" s="17">
        <f>'2012. 5월'!D$37</f>
        <v>99</v>
      </c>
      <c r="F21" s="17">
        <f>'2012. 5월'!E$37</f>
        <v>182.5</v>
      </c>
      <c r="G21" s="18">
        <f>'2012. 5월'!F$37</f>
        <v>37.119999999999997</v>
      </c>
      <c r="H21" s="18">
        <f>'2012. 5월'!G$37</f>
        <v>4.2720000000000002</v>
      </c>
      <c r="I21" s="6">
        <f>'2012. 5월'!H$37</f>
        <v>30000</v>
      </c>
      <c r="J21" s="6">
        <f>'2012. 5월'!I$37</f>
        <v>1336</v>
      </c>
      <c r="K21" s="17">
        <f>'2012. 5월'!J$37</f>
        <v>4.5999999999999996</v>
      </c>
      <c r="L21" s="17">
        <f>'2012. 5월'!K$37</f>
        <v>7.3</v>
      </c>
      <c r="M21" s="17">
        <f>'2012. 5월'!L$37</f>
        <v>6.7</v>
      </c>
      <c r="N21" s="18">
        <f>'2012. 5월'!M$37</f>
        <v>14.087999999999999</v>
      </c>
      <c r="O21" s="18">
        <f>'2012. 5월'!N$37</f>
        <v>0.14899999999999999</v>
      </c>
      <c r="P21" s="91" t="str">
        <f>'2012. 5월'!O$38</f>
        <v>&lt;30</v>
      </c>
    </row>
    <row r="22" spans="1:16" ht="18" customHeight="1">
      <c r="A22" s="102"/>
      <c r="B22" s="2" t="s">
        <v>44</v>
      </c>
      <c r="C22" s="6">
        <f>'2012. 5월'!B$36</f>
        <v>1101</v>
      </c>
      <c r="D22" s="17">
        <f>'2012. 5월'!C$36</f>
        <v>54.5</v>
      </c>
      <c r="E22" s="17">
        <f>'2012. 5월'!D$36</f>
        <v>62.8</v>
      </c>
      <c r="F22" s="17">
        <f>'2012. 5월'!E$36</f>
        <v>70</v>
      </c>
      <c r="G22" s="18">
        <f>'2012. 5월'!F$36</f>
        <v>27.216000000000001</v>
      </c>
      <c r="H22" s="18">
        <f>'2012. 5월'!G$36</f>
        <v>2.448</v>
      </c>
      <c r="I22" s="6">
        <f>'2012. 5월'!H$36</f>
        <v>27000</v>
      </c>
      <c r="J22" s="6">
        <f>'2012. 5월'!I$36</f>
        <v>1030</v>
      </c>
      <c r="K22" s="17">
        <f>'2012. 5월'!J$36</f>
        <v>0.7</v>
      </c>
      <c r="L22" s="17">
        <f>'2012. 5월'!K$36</f>
        <v>5.4</v>
      </c>
      <c r="M22" s="17">
        <f>'2012. 5월'!L$36</f>
        <v>1.2</v>
      </c>
      <c r="N22" s="18">
        <f>'2012. 5월'!M$36</f>
        <v>5.4960000000000004</v>
      </c>
      <c r="O22" s="18">
        <f>'2012. 5월'!N$36</f>
        <v>7.1999999999999995E-2</v>
      </c>
      <c r="P22" s="91" t="str">
        <f>'2012. 5월'!O$36</f>
        <v>&lt;30</v>
      </c>
    </row>
    <row r="23" spans="1:16" ht="18" customHeight="1">
      <c r="A23" s="100" t="s">
        <v>24</v>
      </c>
      <c r="B23" s="2" t="s">
        <v>4</v>
      </c>
      <c r="C23" s="6">
        <f>'2012. 6월'!B$38</f>
        <v>1310.2333333333333</v>
      </c>
      <c r="D23" s="17">
        <f>'2012. 6월'!C$38</f>
        <v>109.1366666666667</v>
      </c>
      <c r="E23" s="17">
        <f>'2012. 6월'!D$38</f>
        <v>93.24666666666667</v>
      </c>
      <c r="F23" s="17">
        <f>'2012. 6월'!E$38</f>
        <v>118.43666666666668</v>
      </c>
      <c r="G23" s="18">
        <f>'2012. 6월'!F$38</f>
        <v>32.559066666666666</v>
      </c>
      <c r="H23" s="18">
        <f>'2012. 6월'!G$38</f>
        <v>3.4703999999999997</v>
      </c>
      <c r="I23" s="6">
        <f>'2012. 6월'!H$38</f>
        <v>29000</v>
      </c>
      <c r="J23" s="6">
        <f>'2012. 6월'!I$38</f>
        <v>1284.6666666666667</v>
      </c>
      <c r="K23" s="17">
        <f>'2012. 6월'!J$38</f>
        <v>1.5666666666666667</v>
      </c>
      <c r="L23" s="17">
        <f>'2012. 6월'!K$38</f>
        <v>6.1233333333333322</v>
      </c>
      <c r="M23" s="17">
        <f>'2012. 6월'!L$38</f>
        <v>4.1833333333333336</v>
      </c>
      <c r="N23" s="18">
        <f>'2012. 6월'!M$38</f>
        <v>9.3336000000000006</v>
      </c>
      <c r="O23" s="18">
        <f>'2012. 6월'!N$38</f>
        <v>8.9600000000000027E-2</v>
      </c>
      <c r="P23" s="91" t="str">
        <f>'2012. 6월'!O$38</f>
        <v>&lt;30</v>
      </c>
    </row>
    <row r="24" spans="1:16" ht="18" customHeight="1">
      <c r="A24" s="101"/>
      <c r="B24" s="2" t="s">
        <v>43</v>
      </c>
      <c r="C24" s="6">
        <f>'2012. 6월'!B$37</f>
        <v>1353</v>
      </c>
      <c r="D24" s="17">
        <f>'2012. 6월'!C$37</f>
        <v>510</v>
      </c>
      <c r="E24" s="17">
        <f>'2012. 6월'!D$37</f>
        <v>408</v>
      </c>
      <c r="F24" s="17">
        <f>'2012. 6월'!E$37</f>
        <v>725</v>
      </c>
      <c r="G24" s="18">
        <f>'2012. 6월'!F$37</f>
        <v>49.28</v>
      </c>
      <c r="H24" s="18">
        <f>'2012. 6월'!G$37</f>
        <v>9.6</v>
      </c>
      <c r="I24" s="6">
        <f>'2012. 6월'!H$37</f>
        <v>33000</v>
      </c>
      <c r="J24" s="6">
        <f>'2012. 6월'!I$37</f>
        <v>1377</v>
      </c>
      <c r="K24" s="17">
        <f>'2012. 6월'!J$37</f>
        <v>3.1</v>
      </c>
      <c r="L24" s="17">
        <f>'2012. 6월'!K$37</f>
        <v>8.1</v>
      </c>
      <c r="M24" s="17">
        <f>'2012. 6월'!L$37</f>
        <v>5.7</v>
      </c>
      <c r="N24" s="18">
        <f>'2012. 6월'!M$37</f>
        <v>12.96</v>
      </c>
      <c r="O24" s="18">
        <f>'2012. 6월'!N$37</f>
        <v>0.158</v>
      </c>
      <c r="P24" s="91" t="str">
        <f>'2012. 6월'!O$38</f>
        <v>&lt;30</v>
      </c>
    </row>
    <row r="25" spans="1:16" ht="18" customHeight="1">
      <c r="A25" s="102"/>
      <c r="B25" s="2" t="s">
        <v>44</v>
      </c>
      <c r="C25" s="6">
        <f>'2012. 6월'!B$36</f>
        <v>1154</v>
      </c>
      <c r="D25" s="17">
        <f>'2012. 6월'!C$36</f>
        <v>64.400000000000006</v>
      </c>
      <c r="E25" s="17">
        <f>'2012. 6월'!D$36</f>
        <v>53.2</v>
      </c>
      <c r="F25" s="17">
        <f>'2012. 6월'!E$36</f>
        <v>70</v>
      </c>
      <c r="G25" s="18">
        <f>'2012. 6월'!F$36</f>
        <v>25.38</v>
      </c>
      <c r="H25" s="18">
        <f>'2012. 6월'!G$36</f>
        <v>2.4239999999999999</v>
      </c>
      <c r="I25" s="6">
        <f>'2012. 6월'!H$36</f>
        <v>27000</v>
      </c>
      <c r="J25" s="6">
        <f>'2012. 6월'!I$36</f>
        <v>1105</v>
      </c>
      <c r="K25" s="17">
        <f>'2012. 6월'!J$36</f>
        <v>0.9</v>
      </c>
      <c r="L25" s="17">
        <f>'2012. 6월'!K$36</f>
        <v>5.3</v>
      </c>
      <c r="M25" s="17">
        <f>'2012. 6월'!L$36</f>
        <v>1.2</v>
      </c>
      <c r="N25" s="18">
        <f>'2012. 6월'!M$36</f>
        <v>6.4080000000000004</v>
      </c>
      <c r="O25" s="18">
        <f>'2012. 6월'!N$36</f>
        <v>3.4000000000000002E-2</v>
      </c>
      <c r="P25" s="91" t="str">
        <f>'2012. 6월'!O$36</f>
        <v>&lt;30</v>
      </c>
    </row>
    <row r="26" spans="1:16" ht="18" customHeight="1">
      <c r="A26" s="100" t="s">
        <v>25</v>
      </c>
      <c r="B26" s="2" t="s">
        <v>4</v>
      </c>
      <c r="C26" s="6">
        <f>'2012. 7월'!B$38</f>
        <v>1340.4193548387098</v>
      </c>
      <c r="D26" s="17">
        <f>'2012. 7월'!C$38</f>
        <v>84.174193548387095</v>
      </c>
      <c r="E26" s="17">
        <f>'2012. 7월'!D$38</f>
        <v>77.451612903225822</v>
      </c>
      <c r="F26" s="17">
        <f>'2012. 7월'!E$38</f>
        <v>151.01290322580644</v>
      </c>
      <c r="G26" s="18">
        <f>'2012. 7월'!F$38</f>
        <v>29.621161290322593</v>
      </c>
      <c r="H26" s="18">
        <f>'2012. 7월'!G$38</f>
        <v>2.9953548387096767</v>
      </c>
      <c r="I26" s="6">
        <f>'2012. 7월'!H$38</f>
        <v>30000</v>
      </c>
      <c r="J26" s="6">
        <f>'2012. 7월'!I$38</f>
        <v>1360.516129032258</v>
      </c>
      <c r="K26" s="17">
        <f>'2012. 7월'!J$38</f>
        <v>0.9419354838709677</v>
      </c>
      <c r="L26" s="17">
        <f>'2012. 7월'!K$38</f>
        <v>5.6645161290322577</v>
      </c>
      <c r="M26" s="17">
        <f>'2012. 7월'!L$38</f>
        <v>5.2709677419354835</v>
      </c>
      <c r="N26" s="18">
        <f>'2012. 7월'!M$38</f>
        <v>7.9216903225806448</v>
      </c>
      <c r="O26" s="18">
        <f>'2012. 7월'!N$38</f>
        <v>0.10496774193548389</v>
      </c>
      <c r="P26" s="91" t="str">
        <f>'2012. 7월'!O$38</f>
        <v>&lt;30</v>
      </c>
    </row>
    <row r="27" spans="1:16" ht="18" customHeight="1">
      <c r="A27" s="101"/>
      <c r="B27" s="2" t="s">
        <v>43</v>
      </c>
      <c r="C27" s="6">
        <f>'2012. 7월'!B$37</f>
        <v>1385</v>
      </c>
      <c r="D27" s="17">
        <f>'2012. 7월'!C$37</f>
        <v>159</v>
      </c>
      <c r="E27" s="17">
        <f>'2012. 7월'!D$37</f>
        <v>164.4</v>
      </c>
      <c r="F27" s="17">
        <f>'2012. 7월'!E$37</f>
        <v>1330</v>
      </c>
      <c r="G27" s="18">
        <f>'2012. 7월'!F$37</f>
        <v>56</v>
      </c>
      <c r="H27" s="18">
        <f>'2012. 7월'!G$37</f>
        <v>6</v>
      </c>
      <c r="I27" s="6">
        <f>'2012. 7월'!H$37</f>
        <v>40000</v>
      </c>
      <c r="J27" s="6">
        <f>'2012. 7월'!I$37</f>
        <v>1483</v>
      </c>
      <c r="K27" s="17">
        <f>'2012. 7월'!J$37</f>
        <v>1.5</v>
      </c>
      <c r="L27" s="17">
        <f>'2012. 7월'!K$37</f>
        <v>7</v>
      </c>
      <c r="M27" s="17">
        <f>'2012. 7월'!L$37</f>
        <v>6.8</v>
      </c>
      <c r="N27" s="18">
        <f>'2012. 7월'!M$37</f>
        <v>11.064</v>
      </c>
      <c r="O27" s="18">
        <f>'2012. 7월'!N$37</f>
        <v>0.16800000000000001</v>
      </c>
      <c r="P27" s="91" t="str">
        <f>'2012. 7월'!O$38</f>
        <v>&lt;30</v>
      </c>
    </row>
    <row r="28" spans="1:16" ht="18" customHeight="1">
      <c r="A28" s="102"/>
      <c r="B28" s="2" t="s">
        <v>44</v>
      </c>
      <c r="C28" s="6">
        <f>'2012. 7월'!B$36</f>
        <v>1268</v>
      </c>
      <c r="D28" s="17">
        <f>'2012. 7월'!C$36</f>
        <v>48.2</v>
      </c>
      <c r="E28" s="17">
        <f>'2012. 7월'!D$36</f>
        <v>48.3</v>
      </c>
      <c r="F28" s="17">
        <f>'2012. 7월'!E$36</f>
        <v>47</v>
      </c>
      <c r="G28" s="18">
        <f>'2012. 7월'!F$36</f>
        <v>20.64</v>
      </c>
      <c r="H28" s="18">
        <f>'2012. 7월'!G$36</f>
        <v>1.8240000000000001</v>
      </c>
      <c r="I28" s="6">
        <f>'2012. 7월'!H$36</f>
        <v>23000</v>
      </c>
      <c r="J28" s="6">
        <f>'2012. 7월'!I$36</f>
        <v>1205</v>
      </c>
      <c r="K28" s="17">
        <f>'2012. 7월'!J$36</f>
        <v>0.4</v>
      </c>
      <c r="L28" s="17">
        <f>'2012. 7월'!K$36</f>
        <v>4.5</v>
      </c>
      <c r="M28" s="17">
        <f>'2012. 7월'!L$36</f>
        <v>2.8</v>
      </c>
      <c r="N28" s="18">
        <f>'2012. 7월'!M$36</f>
        <v>6.1440000000000001</v>
      </c>
      <c r="O28" s="18">
        <f>'2012. 7월'!N$36</f>
        <v>6.2E-2</v>
      </c>
      <c r="P28" s="91" t="str">
        <f>'2012. 7월'!O$36</f>
        <v>&lt;30</v>
      </c>
    </row>
    <row r="29" spans="1:16" ht="18" customHeight="1">
      <c r="A29" s="100" t="s">
        <v>26</v>
      </c>
      <c r="B29" s="2" t="s">
        <v>4</v>
      </c>
      <c r="C29" s="6">
        <f>'2012. 8월'!B$38</f>
        <v>1343.0645161290322</v>
      </c>
      <c r="D29" s="17">
        <f>'2012. 8월'!C$38</f>
        <v>77.132258064516137</v>
      </c>
      <c r="E29" s="17">
        <f>'2012. 8월'!D$38</f>
        <v>75.329032258064515</v>
      </c>
      <c r="F29" s="17">
        <f>'2012. 8월'!E$38</f>
        <v>104.15483870967743</v>
      </c>
      <c r="G29" s="18">
        <f>'2012. 8월'!F$38</f>
        <v>31.374580645161291</v>
      </c>
      <c r="H29" s="18">
        <f>'2012. 8월'!G$38</f>
        <v>3.1953225806451617</v>
      </c>
      <c r="I29" s="6">
        <f>'2012. 8월'!H$38</f>
        <v>31000</v>
      </c>
      <c r="J29" s="6">
        <f>'2012. 8월'!I$38</f>
        <v>1319.6129032258063</v>
      </c>
      <c r="K29" s="17">
        <f>'2012. 8월'!J$38</f>
        <v>1.0612903225806452</v>
      </c>
      <c r="L29" s="17">
        <f>'2012. 8월'!K$38</f>
        <v>5.9483870967741925</v>
      </c>
      <c r="M29" s="17">
        <f>'2012. 8월'!L$38</f>
        <v>5.2193548387096769</v>
      </c>
      <c r="N29" s="18">
        <f>'2012. 8월'!M$38</f>
        <v>8.1475806451612893</v>
      </c>
      <c r="O29" s="18">
        <f>'2012. 8월'!N$38</f>
        <v>0.12638709677419355</v>
      </c>
      <c r="P29" s="91" t="str">
        <f>'2012. 8월'!O$38</f>
        <v>&lt;30</v>
      </c>
    </row>
    <row r="30" spans="1:16" ht="18" customHeight="1">
      <c r="A30" s="101"/>
      <c r="B30" s="2" t="s">
        <v>43</v>
      </c>
      <c r="C30" s="6">
        <f>'2012. 8월'!B$37</f>
        <v>1408</v>
      </c>
      <c r="D30" s="17">
        <f>'2012. 8월'!C$37</f>
        <v>146.4</v>
      </c>
      <c r="E30" s="17">
        <f>'2012. 8월'!D$37</f>
        <v>119.6</v>
      </c>
      <c r="F30" s="17">
        <f>'2012. 8월'!E$37</f>
        <v>212</v>
      </c>
      <c r="G30" s="18">
        <f>'2012. 8월'!F$37</f>
        <v>60.88</v>
      </c>
      <c r="H30" s="18">
        <f>'2012. 8월'!G$37</f>
        <v>5.76</v>
      </c>
      <c r="I30" s="6">
        <f>'2012. 8월'!H$37</f>
        <v>35000</v>
      </c>
      <c r="J30" s="6">
        <f>'2012. 8월'!I$37</f>
        <v>1384</v>
      </c>
      <c r="K30" s="17">
        <f>'2012. 8월'!J$37</f>
        <v>2</v>
      </c>
      <c r="L30" s="17">
        <f>'2012. 8월'!K$37</f>
        <v>7</v>
      </c>
      <c r="M30" s="17">
        <f>'2012. 8월'!L$37</f>
        <v>6.8</v>
      </c>
      <c r="N30" s="18">
        <f>'2012. 8월'!M$37</f>
        <v>10.872</v>
      </c>
      <c r="O30" s="18">
        <f>'2012. 8월'!N$37</f>
        <v>0.17799999999999999</v>
      </c>
      <c r="P30" s="91" t="str">
        <f>'2012. 8월'!O$38</f>
        <v>&lt;30</v>
      </c>
    </row>
    <row r="31" spans="1:16" ht="18" customHeight="1">
      <c r="A31" s="102"/>
      <c r="B31" s="2" t="s">
        <v>44</v>
      </c>
      <c r="C31" s="6">
        <f>'2012. 8월'!B$36</f>
        <v>1285</v>
      </c>
      <c r="D31" s="17">
        <f>'2012. 8월'!C$36</f>
        <v>52.8</v>
      </c>
      <c r="E31" s="17">
        <f>'2012. 8월'!D$36</f>
        <v>43.7</v>
      </c>
      <c r="F31" s="17">
        <f>'2012. 8월'!E$36</f>
        <v>57.3</v>
      </c>
      <c r="G31" s="18">
        <f>'2012. 8월'!F$36</f>
        <v>17.7</v>
      </c>
      <c r="H31" s="18">
        <f>'2012. 8월'!G$36</f>
        <v>1.5840000000000001</v>
      </c>
      <c r="I31" s="6">
        <f>'2012. 8월'!H$36</f>
        <v>27000</v>
      </c>
      <c r="J31" s="6">
        <f>'2012. 8월'!I$36</f>
        <v>1187</v>
      </c>
      <c r="K31" s="17">
        <f>'2012. 8월'!J$36</f>
        <v>0.2</v>
      </c>
      <c r="L31" s="17">
        <f>'2012. 8월'!K$36</f>
        <v>4.7</v>
      </c>
      <c r="M31" s="17">
        <f>'2012. 8월'!L$36</f>
        <v>3</v>
      </c>
      <c r="N31" s="18">
        <f>'2012. 8월'!M$36</f>
        <v>3.8159999999999998</v>
      </c>
      <c r="O31" s="18">
        <f>'2012. 8월'!N$36</f>
        <v>3.4000000000000002E-2</v>
      </c>
      <c r="P31" s="91" t="str">
        <f>'2012. 8월'!O$36</f>
        <v>&lt;30</v>
      </c>
    </row>
    <row r="32" spans="1:16" ht="18" customHeight="1">
      <c r="A32" s="100" t="s">
        <v>27</v>
      </c>
      <c r="B32" s="2" t="s">
        <v>4</v>
      </c>
      <c r="C32" s="6">
        <f>'2012. 9월'!B$38</f>
        <v>1305.3333333333333</v>
      </c>
      <c r="D32" s="17">
        <f>'2012. 9월'!C$38</f>
        <v>89.056666666666672</v>
      </c>
      <c r="E32" s="17">
        <f>'2012. 9월'!D$38</f>
        <v>79.053333333333342</v>
      </c>
      <c r="F32" s="17">
        <f>'2012. 9월'!E$38</f>
        <v>104.93</v>
      </c>
      <c r="G32" s="18">
        <f>'2012. 9월'!F$38</f>
        <v>44.535466666666665</v>
      </c>
      <c r="H32" s="18">
        <f>'2012. 9월'!G$38</f>
        <v>3.7713000000000005</v>
      </c>
      <c r="I32" s="6">
        <f>'2012. 9월'!H$38</f>
        <v>32000</v>
      </c>
      <c r="J32" s="6">
        <f>'2012. 9월'!I$38</f>
        <v>1241.1666666666667</v>
      </c>
      <c r="K32" s="17">
        <f>'2012. 9월'!J$38</f>
        <v>0.59333333333333338</v>
      </c>
      <c r="L32" s="17">
        <f>'2012. 9월'!K$38</f>
        <v>5.19</v>
      </c>
      <c r="M32" s="17">
        <f>'2012. 9월'!L$38</f>
        <v>3.0366666666666666</v>
      </c>
      <c r="N32" s="18">
        <f>'2012. 9월'!M$38</f>
        <v>8.0367999999999995</v>
      </c>
      <c r="O32" s="18">
        <f>'2012. 9월'!N$38</f>
        <v>0.11676666666666666</v>
      </c>
      <c r="P32" s="91" t="str">
        <f>'2012. 9월'!O$38</f>
        <v>&lt;30</v>
      </c>
    </row>
    <row r="33" spans="1:16" ht="18" customHeight="1">
      <c r="A33" s="101"/>
      <c r="B33" s="2" t="s">
        <v>43</v>
      </c>
      <c r="C33" s="6">
        <f>'2012. 9월'!B$37</f>
        <v>1392</v>
      </c>
      <c r="D33" s="17">
        <f>'2012. 9월'!C$37</f>
        <v>116.1</v>
      </c>
      <c r="E33" s="17">
        <f>'2012. 9월'!D$37</f>
        <v>102.4</v>
      </c>
      <c r="F33" s="17">
        <f>'2012. 9월'!E$37</f>
        <v>137</v>
      </c>
      <c r="G33" s="18">
        <f>'2012. 9월'!F$37</f>
        <v>340.4</v>
      </c>
      <c r="H33" s="18">
        <f>'2012. 9월'!G$37</f>
        <v>6</v>
      </c>
      <c r="I33" s="6">
        <f>'2012. 9월'!H$37</f>
        <v>35000</v>
      </c>
      <c r="J33" s="6">
        <f>'2012. 9월'!I$37</f>
        <v>1327</v>
      </c>
      <c r="K33" s="17">
        <f>'2012. 9월'!J$37</f>
        <v>0.9</v>
      </c>
      <c r="L33" s="17">
        <f>'2012. 9월'!K$37</f>
        <v>6.3</v>
      </c>
      <c r="M33" s="17">
        <f>'2012. 9월'!L$37</f>
        <v>6.8</v>
      </c>
      <c r="N33" s="18">
        <f>'2012. 9월'!M$37</f>
        <v>10.8</v>
      </c>
      <c r="O33" s="18">
        <f>'2012. 9월'!N$37</f>
        <v>0.182</v>
      </c>
      <c r="P33" s="91" t="str">
        <f>'2012. 9월'!O$38</f>
        <v>&lt;30</v>
      </c>
    </row>
    <row r="34" spans="1:16" ht="18" customHeight="1">
      <c r="A34" s="102"/>
      <c r="B34" s="2" t="s">
        <v>44</v>
      </c>
      <c r="C34" s="6">
        <f>'2012. 9월'!B$36</f>
        <v>1222</v>
      </c>
      <c r="D34" s="17">
        <f>'2012. 9월'!C$36</f>
        <v>48.2</v>
      </c>
      <c r="E34" s="17">
        <f>'2012. 9월'!D$36</f>
        <v>47.6</v>
      </c>
      <c r="F34" s="17">
        <f>'2012. 9월'!E$36</f>
        <v>74</v>
      </c>
      <c r="G34" s="18">
        <f>'2012. 9월'!F$36</f>
        <v>27.6</v>
      </c>
      <c r="H34" s="18">
        <f>'2012. 9월'!G$36</f>
        <v>2.544</v>
      </c>
      <c r="I34" s="6">
        <f>'2012. 9월'!H$36</f>
        <v>30000</v>
      </c>
      <c r="J34" s="6">
        <f>'2012. 9월'!I$36</f>
        <v>1187</v>
      </c>
      <c r="K34" s="17">
        <f>'2012. 9월'!J$36</f>
        <v>0.2</v>
      </c>
      <c r="L34" s="17">
        <f>'2012. 9월'!K$36</f>
        <v>4.3</v>
      </c>
      <c r="M34" s="17">
        <f>'2012. 9월'!L$36</f>
        <v>0.2</v>
      </c>
      <c r="N34" s="18">
        <f>'2012. 9월'!M$36</f>
        <v>5.4720000000000004</v>
      </c>
      <c r="O34" s="18">
        <f>'2012. 9월'!N$36</f>
        <v>3.4000000000000002E-2</v>
      </c>
      <c r="P34" s="91" t="str">
        <f>'2012. 9월'!O$36</f>
        <v>&lt;30</v>
      </c>
    </row>
    <row r="35" spans="1:16" ht="18" customHeight="1">
      <c r="A35" s="100" t="s">
        <v>28</v>
      </c>
      <c r="B35" s="2" t="s">
        <v>4</v>
      </c>
      <c r="C35" s="6">
        <f>'2012. 10월'!B$38</f>
        <v>1257.8387096774193</v>
      </c>
      <c r="D35" s="17">
        <f>'2012. 10월'!C$38</f>
        <v>99.354838709677423</v>
      </c>
      <c r="E35" s="17">
        <f>'2012. 10월'!D$38</f>
        <v>86.664516129032265</v>
      </c>
      <c r="F35" s="17">
        <f>'2012. 10월'!E$38</f>
        <v>108.53225806451614</v>
      </c>
      <c r="G35" s="18">
        <f>'2012. 10월'!F$38</f>
        <v>33.887741935483874</v>
      </c>
      <c r="H35" s="18">
        <f>'2012. 10월'!G$38</f>
        <v>3.391612903225806</v>
      </c>
      <c r="I35" s="6">
        <f>'2012. 10월'!H$38</f>
        <v>32000</v>
      </c>
      <c r="J35" s="6">
        <f>'2012. 10월'!I$38</f>
        <v>1222.0967741935483</v>
      </c>
      <c r="K35" s="17">
        <f>'2012. 10월'!J$38</f>
        <v>0.6903225806451615</v>
      </c>
      <c r="L35" s="17">
        <f>'2012. 10월'!K$38</f>
        <v>5.8999999999999995</v>
      </c>
      <c r="M35" s="17">
        <f>'2012. 10월'!L$38</f>
        <v>3.1032258064516132</v>
      </c>
      <c r="N35" s="18">
        <f>'2012. 10월'!M$38</f>
        <v>8.8614193548387075</v>
      </c>
      <c r="O35" s="18">
        <f>'2012. 10월'!N$38</f>
        <v>9.8161290322580627E-2</v>
      </c>
      <c r="P35" s="91" t="str">
        <f>'2012. 10월'!O$38</f>
        <v>&lt;30</v>
      </c>
    </row>
    <row r="36" spans="1:16" ht="18" customHeight="1">
      <c r="A36" s="101"/>
      <c r="B36" s="2" t="s">
        <v>43</v>
      </c>
      <c r="C36" s="6">
        <f>'2012. 10월'!B$37</f>
        <v>1352</v>
      </c>
      <c r="D36" s="17">
        <f>'2012. 10월'!C$37</f>
        <v>124.8</v>
      </c>
      <c r="E36" s="17">
        <f>'2012. 10월'!D$37</f>
        <v>106</v>
      </c>
      <c r="F36" s="17">
        <f>'2012. 10월'!E$37</f>
        <v>187.5</v>
      </c>
      <c r="G36" s="18">
        <f>'2012. 10월'!F$37</f>
        <v>41.2</v>
      </c>
      <c r="H36" s="18">
        <f>'2012. 10월'!G$37</f>
        <v>4.6970000000000001</v>
      </c>
      <c r="I36" s="6">
        <f>'2012. 10월'!H$37</f>
        <v>36000</v>
      </c>
      <c r="J36" s="6">
        <f>'2012. 10월'!I$37</f>
        <v>1335</v>
      </c>
      <c r="K36" s="17">
        <f>'2012. 10월'!J$37</f>
        <v>1.1000000000000001</v>
      </c>
      <c r="L36" s="17">
        <f>'2012. 10월'!K$37</f>
        <v>8.6</v>
      </c>
      <c r="M36" s="17">
        <f>'2012. 10월'!L$37</f>
        <v>5.6</v>
      </c>
      <c r="N36" s="18">
        <f>'2012. 10월'!M$37</f>
        <v>10.944000000000001</v>
      </c>
      <c r="O36" s="18">
        <f>'2012. 10월'!N$37</f>
        <v>0.158</v>
      </c>
      <c r="P36" s="91" t="str">
        <f>'2012. 10월'!O$38</f>
        <v>&lt;30</v>
      </c>
    </row>
    <row r="37" spans="1:16" ht="18" customHeight="1">
      <c r="A37" s="102"/>
      <c r="B37" s="2" t="s">
        <v>44</v>
      </c>
      <c r="C37" s="6">
        <f>'2012. 10월'!B$36</f>
        <v>1143</v>
      </c>
      <c r="D37" s="17">
        <f>'2012. 10월'!C$36</f>
        <v>80.400000000000006</v>
      </c>
      <c r="E37" s="17">
        <f>'2012. 10월'!D$36</f>
        <v>70.2</v>
      </c>
      <c r="F37" s="17">
        <f>'2012. 10월'!E$36</f>
        <v>60</v>
      </c>
      <c r="G37" s="18">
        <f>'2012. 10월'!F$36</f>
        <v>27.6</v>
      </c>
      <c r="H37" s="18">
        <f>'2012. 10월'!G$36</f>
        <v>2.5920000000000001</v>
      </c>
      <c r="I37" s="6">
        <f>'2012. 10월'!H$36</f>
        <v>30000</v>
      </c>
      <c r="J37" s="6">
        <f>'2012. 10월'!I$36</f>
        <v>1130</v>
      </c>
      <c r="K37" s="17">
        <f>'2012. 10월'!J$36</f>
        <v>0.3</v>
      </c>
      <c r="L37" s="17">
        <f>'2012. 10월'!K$36</f>
        <v>4.3</v>
      </c>
      <c r="M37" s="17">
        <f>'2012. 10월'!L$36</f>
        <v>1</v>
      </c>
      <c r="N37" s="18">
        <f>'2012. 10월'!M$36</f>
        <v>4.7279999999999998</v>
      </c>
      <c r="O37" s="18">
        <f>'2012. 10월'!N$36</f>
        <v>4.8000000000000001E-2</v>
      </c>
      <c r="P37" s="91" t="str">
        <f>'2012. 10월'!O$36</f>
        <v>&lt;30</v>
      </c>
    </row>
    <row r="38" spans="1:16" ht="18" customHeight="1">
      <c r="A38" s="100" t="s">
        <v>29</v>
      </c>
      <c r="B38" s="2" t="s">
        <v>4</v>
      </c>
      <c r="C38" s="6">
        <f>'2012. 11월'!B$38</f>
        <v>1290.5</v>
      </c>
      <c r="D38" s="17">
        <f>'2012. 11월'!C$38</f>
        <v>112.11999999999999</v>
      </c>
      <c r="E38" s="17">
        <f>'2012. 11월'!D$38</f>
        <v>91.869999999999976</v>
      </c>
      <c r="F38" s="17">
        <f>'2012. 11월'!E$38</f>
        <v>109.50666666666669</v>
      </c>
      <c r="G38" s="18">
        <f>'2012. 11월'!F$38</f>
        <v>36.518666666666668</v>
      </c>
      <c r="H38" s="18">
        <f>'2012. 11월'!G$38</f>
        <v>3.5987333333333327</v>
      </c>
      <c r="I38" s="6">
        <f>'2012. 11월'!H$38</f>
        <v>33000</v>
      </c>
      <c r="J38" s="6">
        <f>'2012. 11월'!I$38</f>
        <v>1292.7</v>
      </c>
      <c r="K38" s="17">
        <f>'2012. 11월'!J$38</f>
        <v>0.54333333333333333</v>
      </c>
      <c r="L38" s="17">
        <f>'2012. 11월'!K$38</f>
        <v>5.8400000000000007</v>
      </c>
      <c r="M38" s="17">
        <f>'2012. 11월'!L$38</f>
        <v>2.9633333333333329</v>
      </c>
      <c r="N38" s="18">
        <f>'2012. 11월'!M$38</f>
        <v>9.4359999999999999</v>
      </c>
      <c r="O38" s="18">
        <f>'2012. 11월'!N$38</f>
        <v>9.473333333333335E-2</v>
      </c>
      <c r="P38" s="91" t="str">
        <f>'2012. 11월'!O$38</f>
        <v>&lt;30</v>
      </c>
    </row>
    <row r="39" spans="1:16" ht="18" customHeight="1">
      <c r="A39" s="101"/>
      <c r="B39" s="2" t="s">
        <v>43</v>
      </c>
      <c r="C39" s="6">
        <f>'2012. 11월'!B$37</f>
        <v>1385</v>
      </c>
      <c r="D39" s="17">
        <f>'2012. 11월'!C$37</f>
        <v>187.8</v>
      </c>
      <c r="E39" s="17">
        <f>'2012. 11월'!D$37</f>
        <v>125.4</v>
      </c>
      <c r="F39" s="17">
        <f>'2012. 11월'!E$37</f>
        <v>178.7</v>
      </c>
      <c r="G39" s="18">
        <f>'2012. 11월'!F$37</f>
        <v>60.48</v>
      </c>
      <c r="H39" s="18">
        <f>'2012. 11월'!G$37</f>
        <v>6.72</v>
      </c>
      <c r="I39" s="6">
        <f>'2012. 11월'!H$37</f>
        <v>37000</v>
      </c>
      <c r="J39" s="6">
        <f>'2012. 11월'!I$37</f>
        <v>1395</v>
      </c>
      <c r="K39" s="17">
        <f>'2012. 11월'!J$37</f>
        <v>0.8</v>
      </c>
      <c r="L39" s="17">
        <f>'2012. 11월'!K$37</f>
        <v>6.7</v>
      </c>
      <c r="M39" s="17">
        <f>'2012. 11월'!L$37</f>
        <v>5.5</v>
      </c>
      <c r="N39" s="18">
        <f>'2012. 11월'!M$37</f>
        <v>10.944000000000001</v>
      </c>
      <c r="O39" s="18">
        <f>'2012. 11월'!N$37</f>
        <v>0.158</v>
      </c>
      <c r="P39" s="91" t="str">
        <f>'2012. 11월'!O$38</f>
        <v>&lt;30</v>
      </c>
    </row>
    <row r="40" spans="1:16" ht="18" customHeight="1">
      <c r="A40" s="102"/>
      <c r="B40" s="2" t="s">
        <v>44</v>
      </c>
      <c r="C40" s="6">
        <f>'2012. 11월'!B$36</f>
        <v>1095</v>
      </c>
      <c r="D40" s="17">
        <f>'2012. 11월'!C$36</f>
        <v>91.8</v>
      </c>
      <c r="E40" s="17">
        <f>'2012. 11월'!D$36</f>
        <v>75.8</v>
      </c>
      <c r="F40" s="17">
        <f>'2012. 11월'!E$36</f>
        <v>75</v>
      </c>
      <c r="G40" s="18">
        <f>'2012. 11월'!F$36</f>
        <v>27.84</v>
      </c>
      <c r="H40" s="18">
        <f>'2012. 11월'!G$36</f>
        <v>2.5920000000000001</v>
      </c>
      <c r="I40" s="6">
        <f>'2012. 11월'!H$36</f>
        <v>30000</v>
      </c>
      <c r="J40" s="6">
        <f>'2012. 11월'!I$36</f>
        <v>1116</v>
      </c>
      <c r="K40" s="17">
        <f>'2012. 11월'!J$36</f>
        <v>0.4</v>
      </c>
      <c r="L40" s="17">
        <f>'2012. 11월'!K$36</f>
        <v>5</v>
      </c>
      <c r="M40" s="17">
        <f>'2012. 11월'!L$36</f>
        <v>1.2</v>
      </c>
      <c r="N40" s="18">
        <f>'2012. 11월'!M$36</f>
        <v>7.4880000000000004</v>
      </c>
      <c r="O40" s="18">
        <f>'2012. 11월'!N$36</f>
        <v>4.8000000000000001E-2</v>
      </c>
      <c r="P40" s="91" t="str">
        <f>'2012. 11월'!O$36</f>
        <v>&lt;30</v>
      </c>
    </row>
    <row r="41" spans="1:16" ht="18" customHeight="1">
      <c r="A41" s="100" t="s">
        <v>30</v>
      </c>
      <c r="B41" s="2" t="s">
        <v>4</v>
      </c>
      <c r="C41" s="6">
        <f>'2012. 12월'!B$38</f>
        <v>1292.3225806451612</v>
      </c>
      <c r="D41" s="17">
        <f>'2012. 12월'!C$38</f>
        <v>103.77419354838712</v>
      </c>
      <c r="E41" s="17">
        <f>'2012. 12월'!D$38</f>
        <v>89.329032258064501</v>
      </c>
      <c r="F41" s="17">
        <f>'2012. 12월'!E$38</f>
        <v>101.28387096774193</v>
      </c>
      <c r="G41" s="18">
        <f>'2012. 12월'!F$38</f>
        <v>36.876903225806466</v>
      </c>
      <c r="H41" s="18">
        <f>'2012. 12월'!G$38</f>
        <v>3.6192580645161292</v>
      </c>
      <c r="I41" s="6">
        <f>'2012. 12월'!H$38</f>
        <v>33000</v>
      </c>
      <c r="J41" s="6">
        <f>'2012. 12월'!I$38</f>
        <v>1369.741935483871</v>
      </c>
      <c r="K41" s="17">
        <f>'2012. 12월'!J$38</f>
        <v>0.59677419354838712</v>
      </c>
      <c r="L41" s="17">
        <f>'2012. 12월'!K$38</f>
        <v>5.4677419354838719</v>
      </c>
      <c r="M41" s="17">
        <f>'2012. 12월'!L$38</f>
        <v>4.4516129032258052</v>
      </c>
      <c r="N41" s="18">
        <f>'2012. 12월'!M$38</f>
        <v>9.8299354838709672</v>
      </c>
      <c r="O41" s="18">
        <f>'2012. 12월'!N$38</f>
        <v>9.5064516129032231E-2</v>
      </c>
      <c r="P41" s="91" t="str">
        <f>'2012. 12월'!O$38</f>
        <v>&lt;30</v>
      </c>
    </row>
    <row r="42" spans="1:16" ht="18" customHeight="1">
      <c r="A42" s="101"/>
      <c r="B42" s="2" t="s">
        <v>43</v>
      </c>
      <c r="C42" s="6">
        <f>'2012. 12월'!B$37</f>
        <v>1412</v>
      </c>
      <c r="D42" s="17">
        <f>'2012. 12월'!C$37</f>
        <v>149.1</v>
      </c>
      <c r="E42" s="17">
        <f>'2012. 12월'!D$37</f>
        <v>113.2</v>
      </c>
      <c r="F42" s="17">
        <f>'2012. 12월'!E$37</f>
        <v>140</v>
      </c>
      <c r="G42" s="18">
        <f>'2012. 12월'!F$37</f>
        <v>62.32</v>
      </c>
      <c r="H42" s="18">
        <f>'2012. 12월'!G$37</f>
        <v>6.48</v>
      </c>
      <c r="I42" s="6">
        <f>'2012. 12월'!H$37</f>
        <v>35000</v>
      </c>
      <c r="J42" s="6">
        <f>'2012. 12월'!I$37</f>
        <v>1511</v>
      </c>
      <c r="K42" s="17">
        <f>'2012. 12월'!J$37</f>
        <v>0.9</v>
      </c>
      <c r="L42" s="17">
        <f>'2012. 12월'!K$37</f>
        <v>6.9</v>
      </c>
      <c r="M42" s="17">
        <f>'2012. 12월'!L$37</f>
        <v>6.4</v>
      </c>
      <c r="N42" s="18">
        <f>'2012. 12월'!M$37</f>
        <v>11.28</v>
      </c>
      <c r="O42" s="18">
        <f>'2012. 12월'!N$37</f>
        <v>0.14399999999999999</v>
      </c>
      <c r="P42" s="91" t="str">
        <f>'2012. 12월'!O$38</f>
        <v>&lt;30</v>
      </c>
    </row>
    <row r="43" spans="1:16" ht="18" customHeight="1" thickBot="1">
      <c r="A43" s="103"/>
      <c r="B43" s="39" t="s">
        <v>44</v>
      </c>
      <c r="C43" s="40">
        <f>'2012. 12월'!B$36</f>
        <v>1182</v>
      </c>
      <c r="D43" s="41">
        <f>'2012. 12월'!C$36</f>
        <v>81.599999999999994</v>
      </c>
      <c r="E43" s="41">
        <f>'2012. 12월'!D$36</f>
        <v>75</v>
      </c>
      <c r="F43" s="41">
        <f>'2012. 12월'!E$36</f>
        <v>82</v>
      </c>
      <c r="G43" s="42">
        <f>'2012. 12월'!F$36</f>
        <v>29.2</v>
      </c>
      <c r="H43" s="42">
        <f>'2012. 12월'!G$36</f>
        <v>2.7360000000000002</v>
      </c>
      <c r="I43" s="40">
        <f>'2012. 12월'!H$36</f>
        <v>30000</v>
      </c>
      <c r="J43" s="40">
        <f>'2012. 12월'!I$36</f>
        <v>1262</v>
      </c>
      <c r="K43" s="41">
        <f>'2012. 12월'!J$36</f>
        <v>0.3</v>
      </c>
      <c r="L43" s="41">
        <f>'2012. 12월'!K$36</f>
        <v>4.5999999999999996</v>
      </c>
      <c r="M43" s="41">
        <f>'2012. 12월'!L$36</f>
        <v>3</v>
      </c>
      <c r="N43" s="42">
        <f>'2012. 12월'!M$36</f>
        <v>8.76</v>
      </c>
      <c r="O43" s="42">
        <f>'2012. 12월'!N$36</f>
        <v>5.2999999999999999E-2</v>
      </c>
      <c r="P43" s="92" t="str">
        <f>'2012. 12월'!O$36</f>
        <v>&lt;30</v>
      </c>
    </row>
  </sheetData>
  <mergeCells count="21">
    <mergeCell ref="A1:J1"/>
    <mergeCell ref="A2:D2"/>
    <mergeCell ref="A3:A4"/>
    <mergeCell ref="B3:B4"/>
    <mergeCell ref="C3:C4"/>
    <mergeCell ref="D3:I3"/>
    <mergeCell ref="J3:J4"/>
    <mergeCell ref="K3:P3"/>
    <mergeCell ref="A5:A7"/>
    <mergeCell ref="A8:A10"/>
    <mergeCell ref="A11:A13"/>
    <mergeCell ref="A14:A16"/>
    <mergeCell ref="A17:A19"/>
    <mergeCell ref="A38:A40"/>
    <mergeCell ref="A41:A43"/>
    <mergeCell ref="A20:A22"/>
    <mergeCell ref="A23:A25"/>
    <mergeCell ref="A26:A28"/>
    <mergeCell ref="A29:A31"/>
    <mergeCell ref="A32:A34"/>
    <mergeCell ref="A35:A37"/>
  </mergeCells>
  <phoneticPr fontId="2" type="noConversion"/>
  <printOptions horizontalCentered="1"/>
  <pageMargins left="0.35433070866141736" right="0.27559055118110237" top="0.39370078740157483" bottom="0.39370078740157483" header="0.51181102362204722" footer="1.0629921259842521"/>
  <pageSetup paperSize="9" scale="88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O38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A1" s="114" t="s">
        <v>47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34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14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2" t="s">
        <v>0</v>
      </c>
      <c r="I3" s="115"/>
      <c r="J3" s="10" t="s">
        <v>15</v>
      </c>
      <c r="K3" s="10" t="s">
        <v>16</v>
      </c>
      <c r="L3" s="10" t="s">
        <v>17</v>
      </c>
      <c r="M3" s="10" t="s">
        <v>18</v>
      </c>
      <c r="N3" s="10" t="s">
        <v>19</v>
      </c>
      <c r="O3" s="13" t="s">
        <v>0</v>
      </c>
    </row>
    <row r="4" spans="1:15" ht="15" customHeight="1">
      <c r="A4" s="15">
        <v>1</v>
      </c>
      <c r="B4" s="45">
        <v>1432</v>
      </c>
      <c r="C4" s="48">
        <v>121.5</v>
      </c>
      <c r="D4" s="46">
        <v>102.8</v>
      </c>
      <c r="E4" s="48">
        <v>112</v>
      </c>
      <c r="F4" s="47">
        <v>27.48</v>
      </c>
      <c r="G4" s="46">
        <v>3.7919999999999998</v>
      </c>
      <c r="H4" s="45">
        <v>32500</v>
      </c>
      <c r="I4" s="45">
        <v>1408</v>
      </c>
      <c r="J4" s="46">
        <v>4.8</v>
      </c>
      <c r="K4" s="46">
        <v>8.1999999999999993</v>
      </c>
      <c r="L4" s="46">
        <v>4.4000000000000004</v>
      </c>
      <c r="M4" s="46">
        <v>7.6079999999999997</v>
      </c>
      <c r="N4" s="47">
        <v>0.23499999999999999</v>
      </c>
      <c r="O4" s="3" t="s">
        <v>36</v>
      </c>
    </row>
    <row r="5" spans="1:15" ht="15" customHeight="1">
      <c r="A5" s="15">
        <v>2</v>
      </c>
      <c r="B5" s="35">
        <v>1391</v>
      </c>
      <c r="C5" s="36">
        <v>58.4</v>
      </c>
      <c r="D5" s="36">
        <v>94.9</v>
      </c>
      <c r="E5" s="87">
        <v>101.3</v>
      </c>
      <c r="F5" s="37">
        <v>34.24</v>
      </c>
      <c r="G5" s="37">
        <v>3.48</v>
      </c>
      <c r="H5" s="35">
        <v>35500</v>
      </c>
      <c r="I5" s="35">
        <v>1379</v>
      </c>
      <c r="J5" s="36">
        <v>5</v>
      </c>
      <c r="K5" s="36">
        <v>8.8000000000000007</v>
      </c>
      <c r="L5" s="36">
        <v>4.2</v>
      </c>
      <c r="M5" s="37">
        <v>7.5359999999999996</v>
      </c>
      <c r="N5" s="88">
        <v>0.11600000000000001</v>
      </c>
      <c r="O5" s="3" t="s">
        <v>36</v>
      </c>
    </row>
    <row r="6" spans="1:15" ht="15" customHeight="1">
      <c r="A6" s="15">
        <v>3</v>
      </c>
      <c r="B6" s="35">
        <v>1320</v>
      </c>
      <c r="C6" s="36">
        <v>95.8</v>
      </c>
      <c r="D6" s="36">
        <v>78.7</v>
      </c>
      <c r="E6" s="87">
        <v>100</v>
      </c>
      <c r="F6" s="37">
        <v>33.456000000000003</v>
      </c>
      <c r="G6" s="37">
        <v>3.8639999999999999</v>
      </c>
      <c r="H6" s="35">
        <v>34500</v>
      </c>
      <c r="I6" s="35">
        <v>1292</v>
      </c>
      <c r="J6" s="36">
        <v>4.4000000000000004</v>
      </c>
      <c r="K6" s="36">
        <v>7.6</v>
      </c>
      <c r="L6" s="36">
        <v>4.4000000000000004</v>
      </c>
      <c r="M6" s="37">
        <v>8.1839999999999993</v>
      </c>
      <c r="N6" s="88">
        <v>0.20200000000000001</v>
      </c>
      <c r="O6" s="3" t="s">
        <v>36</v>
      </c>
    </row>
    <row r="7" spans="1:15" ht="15" customHeight="1">
      <c r="A7" s="15">
        <v>4</v>
      </c>
      <c r="B7" s="35">
        <v>1316</v>
      </c>
      <c r="C7" s="36">
        <v>129.30000000000001</v>
      </c>
      <c r="D7" s="36">
        <v>68.8</v>
      </c>
      <c r="E7" s="87">
        <v>92</v>
      </c>
      <c r="F7" s="37">
        <v>22.88</v>
      </c>
      <c r="G7" s="37">
        <v>2.8319999999999999</v>
      </c>
      <c r="H7" s="35">
        <v>32000</v>
      </c>
      <c r="I7" s="35">
        <v>1267</v>
      </c>
      <c r="J7" s="36">
        <v>3.7</v>
      </c>
      <c r="K7" s="36">
        <v>6.5</v>
      </c>
      <c r="L7" s="36">
        <v>4.2</v>
      </c>
      <c r="M7" s="37">
        <v>7.1040000000000001</v>
      </c>
      <c r="N7" s="88">
        <v>0.23400000000000001</v>
      </c>
      <c r="O7" s="3" t="s">
        <v>36</v>
      </c>
    </row>
    <row r="8" spans="1:15" ht="15" customHeight="1">
      <c r="A8" s="15">
        <v>5</v>
      </c>
      <c r="B8" s="35">
        <v>1349</v>
      </c>
      <c r="C8" s="36">
        <v>91.5</v>
      </c>
      <c r="D8" s="36">
        <v>76</v>
      </c>
      <c r="E8" s="87">
        <v>92</v>
      </c>
      <c r="F8" s="37">
        <v>26.34</v>
      </c>
      <c r="G8" s="37">
        <v>2.952</v>
      </c>
      <c r="H8" s="35">
        <v>30000</v>
      </c>
      <c r="I8" s="35">
        <v>1339</v>
      </c>
      <c r="J8" s="36">
        <v>4.4000000000000004</v>
      </c>
      <c r="K8" s="36">
        <v>7.6</v>
      </c>
      <c r="L8" s="36">
        <v>6.4</v>
      </c>
      <c r="M8" s="37">
        <v>7.2480000000000002</v>
      </c>
      <c r="N8" s="88">
        <v>0.20200000000000001</v>
      </c>
      <c r="O8" s="3" t="s">
        <v>36</v>
      </c>
    </row>
    <row r="9" spans="1:15" ht="15" customHeight="1">
      <c r="A9" s="15">
        <v>6</v>
      </c>
      <c r="B9" s="35">
        <v>1327</v>
      </c>
      <c r="C9" s="36">
        <v>90.8</v>
      </c>
      <c r="D9" s="36">
        <v>85.2</v>
      </c>
      <c r="E9" s="87">
        <v>88.8</v>
      </c>
      <c r="F9" s="37">
        <v>30.96</v>
      </c>
      <c r="G9" s="37">
        <v>3.6960000000000002</v>
      </c>
      <c r="H9" s="35">
        <v>33000</v>
      </c>
      <c r="I9" s="35">
        <v>1331</v>
      </c>
      <c r="J9" s="36">
        <v>4.3</v>
      </c>
      <c r="K9" s="36">
        <v>7.4</v>
      </c>
      <c r="L9" s="36">
        <v>6</v>
      </c>
      <c r="M9" s="37">
        <v>6.7439999999999998</v>
      </c>
      <c r="N9" s="88">
        <v>0.16300000000000001</v>
      </c>
      <c r="O9" s="3" t="s">
        <v>36</v>
      </c>
    </row>
    <row r="10" spans="1:15" ht="15" customHeight="1">
      <c r="A10" s="15">
        <v>7</v>
      </c>
      <c r="B10" s="35">
        <v>1339</v>
      </c>
      <c r="C10" s="36">
        <v>79.599999999999994</v>
      </c>
      <c r="D10" s="36">
        <v>86</v>
      </c>
      <c r="E10" s="87">
        <v>103.6</v>
      </c>
      <c r="F10" s="37">
        <v>25.92</v>
      </c>
      <c r="G10" s="37">
        <v>3.24</v>
      </c>
      <c r="H10" s="35">
        <v>31000</v>
      </c>
      <c r="I10" s="35">
        <v>1376</v>
      </c>
      <c r="J10" s="36">
        <v>4.5</v>
      </c>
      <c r="K10" s="36">
        <v>7.6</v>
      </c>
      <c r="L10" s="36">
        <v>5.4</v>
      </c>
      <c r="M10" s="37">
        <v>7.032</v>
      </c>
      <c r="N10" s="88">
        <v>0.21099999999999999</v>
      </c>
      <c r="O10" s="3" t="s">
        <v>36</v>
      </c>
    </row>
    <row r="11" spans="1:15" ht="15" customHeight="1">
      <c r="A11" s="15">
        <v>8</v>
      </c>
      <c r="B11" s="35">
        <v>1317</v>
      </c>
      <c r="C11" s="36">
        <v>115.5</v>
      </c>
      <c r="D11" s="36">
        <v>94.2</v>
      </c>
      <c r="E11" s="36">
        <v>118.8</v>
      </c>
      <c r="F11" s="37">
        <v>30.18</v>
      </c>
      <c r="G11" s="37">
        <v>3.8879999999999999</v>
      </c>
      <c r="H11" s="35">
        <v>29500</v>
      </c>
      <c r="I11" s="35">
        <v>1351</v>
      </c>
      <c r="J11" s="36">
        <v>4.3</v>
      </c>
      <c r="K11" s="36">
        <v>7.4</v>
      </c>
      <c r="L11" s="36">
        <v>5.3</v>
      </c>
      <c r="M11" s="37">
        <v>8.8079999999999998</v>
      </c>
      <c r="N11" s="37">
        <v>0.20599999999999999</v>
      </c>
      <c r="O11" s="3" t="s">
        <v>36</v>
      </c>
    </row>
    <row r="12" spans="1:15" ht="15" customHeight="1">
      <c r="A12" s="15">
        <v>9</v>
      </c>
      <c r="B12" s="35">
        <v>1397</v>
      </c>
      <c r="C12" s="36">
        <v>100.4</v>
      </c>
      <c r="D12" s="36">
        <v>90</v>
      </c>
      <c r="E12" s="36">
        <v>92.5</v>
      </c>
      <c r="F12" s="37">
        <v>24.9</v>
      </c>
      <c r="G12" s="37">
        <v>3.1920000000000002</v>
      </c>
      <c r="H12" s="35">
        <v>30000</v>
      </c>
      <c r="I12" s="35">
        <v>1365</v>
      </c>
      <c r="J12" s="36">
        <v>5</v>
      </c>
      <c r="K12" s="36">
        <v>10.5</v>
      </c>
      <c r="L12" s="49">
        <v>4.7</v>
      </c>
      <c r="M12" s="37">
        <v>6.5759999999999996</v>
      </c>
      <c r="N12" s="37">
        <v>0.27600000000000002</v>
      </c>
      <c r="O12" s="3" t="s">
        <v>36</v>
      </c>
    </row>
    <row r="13" spans="1:15" ht="15" customHeight="1">
      <c r="A13" s="15">
        <v>10</v>
      </c>
      <c r="B13" s="35">
        <v>1293</v>
      </c>
      <c r="C13" s="36">
        <v>83.2</v>
      </c>
      <c r="D13" s="36">
        <v>92.2</v>
      </c>
      <c r="E13" s="36">
        <v>88.3</v>
      </c>
      <c r="F13" s="37">
        <v>32.799999999999997</v>
      </c>
      <c r="G13" s="37">
        <v>3.3839999999999999</v>
      </c>
      <c r="H13" s="35">
        <v>30000</v>
      </c>
      <c r="I13" s="35">
        <v>1319</v>
      </c>
      <c r="J13" s="36">
        <v>4.9000000000000004</v>
      </c>
      <c r="K13" s="36">
        <v>10.7</v>
      </c>
      <c r="L13" s="36">
        <v>4.9000000000000004</v>
      </c>
      <c r="M13" s="37">
        <v>2.9279999999999999</v>
      </c>
      <c r="N13" s="37">
        <v>0.22600000000000001</v>
      </c>
      <c r="O13" s="3" t="s">
        <v>36</v>
      </c>
    </row>
    <row r="14" spans="1:15" ht="15" customHeight="1">
      <c r="A14" s="15">
        <v>11</v>
      </c>
      <c r="B14" s="35">
        <v>1381</v>
      </c>
      <c r="C14" s="36">
        <v>117.3</v>
      </c>
      <c r="D14" s="36">
        <v>92</v>
      </c>
      <c r="E14" s="36">
        <v>101.3</v>
      </c>
      <c r="F14" s="37">
        <v>34.619999999999997</v>
      </c>
      <c r="G14" s="37">
        <v>3.7919999999999998</v>
      </c>
      <c r="H14" s="35">
        <v>28000</v>
      </c>
      <c r="I14" s="35">
        <v>1396</v>
      </c>
      <c r="J14" s="36">
        <v>4.4000000000000004</v>
      </c>
      <c r="K14" s="36">
        <v>8.6</v>
      </c>
      <c r="L14" s="36">
        <v>5</v>
      </c>
      <c r="M14" s="37">
        <v>3.048</v>
      </c>
      <c r="N14" s="37">
        <v>0.23499999999999999</v>
      </c>
      <c r="O14" s="3" t="s">
        <v>36</v>
      </c>
    </row>
    <row r="15" spans="1:15" ht="15" customHeight="1">
      <c r="A15" s="15">
        <v>12</v>
      </c>
      <c r="B15" s="35">
        <v>1315</v>
      </c>
      <c r="C15" s="36">
        <v>83.2</v>
      </c>
      <c r="D15" s="36">
        <v>76.8</v>
      </c>
      <c r="E15" s="36">
        <v>93.8</v>
      </c>
      <c r="F15" s="37">
        <v>32.880000000000003</v>
      </c>
      <c r="G15" s="37">
        <v>3.72</v>
      </c>
      <c r="H15" s="35">
        <v>28000</v>
      </c>
      <c r="I15" s="35">
        <v>1341</v>
      </c>
      <c r="J15" s="36">
        <v>5</v>
      </c>
      <c r="K15" s="36">
        <v>7.3</v>
      </c>
      <c r="L15" s="36">
        <v>4.4000000000000004</v>
      </c>
      <c r="M15" s="37">
        <v>6.6</v>
      </c>
      <c r="N15" s="37">
        <v>0.245</v>
      </c>
      <c r="O15" s="3" t="s">
        <v>36</v>
      </c>
    </row>
    <row r="16" spans="1:15" ht="15" customHeight="1">
      <c r="A16" s="15">
        <v>13</v>
      </c>
      <c r="B16" s="35">
        <v>1335</v>
      </c>
      <c r="C16" s="36">
        <v>85.4</v>
      </c>
      <c r="D16" s="36">
        <v>84.4</v>
      </c>
      <c r="E16" s="36">
        <v>95</v>
      </c>
      <c r="F16" s="37">
        <v>26.76</v>
      </c>
      <c r="G16" s="37">
        <v>3.3359999999999999</v>
      </c>
      <c r="H16" s="35">
        <v>30000</v>
      </c>
      <c r="I16" s="35">
        <v>1358</v>
      </c>
      <c r="J16" s="36">
        <v>3.8</v>
      </c>
      <c r="K16" s="36">
        <v>6.7</v>
      </c>
      <c r="L16" s="36">
        <v>4.8</v>
      </c>
      <c r="M16" s="37">
        <v>6.12</v>
      </c>
      <c r="N16" s="37">
        <v>0.20200000000000001</v>
      </c>
      <c r="O16" s="3" t="s">
        <v>36</v>
      </c>
    </row>
    <row r="17" spans="1:15" ht="15" customHeight="1">
      <c r="A17" s="15">
        <v>14</v>
      </c>
      <c r="B17" s="35">
        <v>1257</v>
      </c>
      <c r="C17" s="36">
        <v>90.6</v>
      </c>
      <c r="D17" s="36">
        <v>84.6</v>
      </c>
      <c r="E17" s="36">
        <v>89.2</v>
      </c>
      <c r="F17" s="37">
        <v>31.44</v>
      </c>
      <c r="G17" s="37">
        <v>3.1680000000000001</v>
      </c>
      <c r="H17" s="35">
        <v>29000</v>
      </c>
      <c r="I17" s="35">
        <v>1301</v>
      </c>
      <c r="J17" s="36">
        <v>3.7</v>
      </c>
      <c r="K17" s="36">
        <v>6.4</v>
      </c>
      <c r="L17" s="36">
        <v>3.9</v>
      </c>
      <c r="M17" s="37">
        <v>6.5519999999999996</v>
      </c>
      <c r="N17" s="37">
        <v>0.21099999999999999</v>
      </c>
      <c r="O17" s="3" t="s">
        <v>36</v>
      </c>
    </row>
    <row r="18" spans="1:15" ht="15" customHeight="1">
      <c r="A18" s="15">
        <v>15</v>
      </c>
      <c r="B18" s="35">
        <v>1331</v>
      </c>
      <c r="C18" s="36">
        <v>89.4</v>
      </c>
      <c r="D18" s="36">
        <v>79.400000000000006</v>
      </c>
      <c r="E18" s="36">
        <v>96.4</v>
      </c>
      <c r="F18" s="37">
        <v>35.28</v>
      </c>
      <c r="G18" s="37">
        <v>3</v>
      </c>
      <c r="H18" s="35">
        <v>29000</v>
      </c>
      <c r="I18" s="35">
        <v>1370</v>
      </c>
      <c r="J18" s="36">
        <v>3.8</v>
      </c>
      <c r="K18" s="36">
        <v>6.8</v>
      </c>
      <c r="L18" s="36">
        <v>4</v>
      </c>
      <c r="M18" s="37">
        <v>6.048</v>
      </c>
      <c r="N18" s="37">
        <v>0.17299999999999999</v>
      </c>
      <c r="O18" s="3" t="s">
        <v>36</v>
      </c>
    </row>
    <row r="19" spans="1:15" ht="15" customHeight="1">
      <c r="A19" s="15">
        <v>16</v>
      </c>
      <c r="B19" s="35">
        <v>1343</v>
      </c>
      <c r="C19" s="36">
        <v>146.69999999999999</v>
      </c>
      <c r="D19" s="36">
        <v>133.19999999999999</v>
      </c>
      <c r="E19" s="36">
        <v>120</v>
      </c>
      <c r="F19" s="37">
        <v>40.799999999999997</v>
      </c>
      <c r="G19" s="37">
        <v>2.04</v>
      </c>
      <c r="H19" s="44">
        <v>29000</v>
      </c>
      <c r="I19" s="44">
        <v>1353</v>
      </c>
      <c r="J19" s="36">
        <v>4.5</v>
      </c>
      <c r="K19" s="36">
        <v>7.5</v>
      </c>
      <c r="L19" s="36">
        <v>3.8</v>
      </c>
      <c r="M19" s="37">
        <v>5.52</v>
      </c>
      <c r="N19" s="37">
        <v>0.158</v>
      </c>
      <c r="O19" s="3" t="s">
        <v>36</v>
      </c>
    </row>
    <row r="20" spans="1:15" ht="15" customHeight="1">
      <c r="A20" s="15">
        <v>17</v>
      </c>
      <c r="B20" s="35">
        <v>1416</v>
      </c>
      <c r="C20" s="36">
        <v>104.8</v>
      </c>
      <c r="D20" s="36">
        <v>102.8</v>
      </c>
      <c r="E20" s="36">
        <v>103</v>
      </c>
      <c r="F20" s="37">
        <v>37.840000000000003</v>
      </c>
      <c r="G20" s="37">
        <v>3.3119999999999998</v>
      </c>
      <c r="H20" s="35">
        <v>30000</v>
      </c>
      <c r="I20" s="35">
        <v>1323</v>
      </c>
      <c r="J20" s="36">
        <v>4.2</v>
      </c>
      <c r="K20" s="36">
        <v>7.2</v>
      </c>
      <c r="L20" s="36">
        <v>3.4</v>
      </c>
      <c r="M20" s="37">
        <v>5.8079999999999998</v>
      </c>
      <c r="N20" s="37">
        <v>0.12</v>
      </c>
      <c r="O20" s="3" t="s">
        <v>36</v>
      </c>
    </row>
    <row r="21" spans="1:15" ht="15" customHeight="1">
      <c r="A21" s="15">
        <v>18</v>
      </c>
      <c r="B21" s="35">
        <v>1251</v>
      </c>
      <c r="C21" s="36">
        <v>83.4</v>
      </c>
      <c r="D21" s="36">
        <v>75.400000000000006</v>
      </c>
      <c r="E21" s="36">
        <v>93.2</v>
      </c>
      <c r="F21" s="37">
        <v>28.38</v>
      </c>
      <c r="G21" s="37">
        <v>2.976</v>
      </c>
      <c r="H21" s="35">
        <v>28000</v>
      </c>
      <c r="I21" s="35">
        <v>1288</v>
      </c>
      <c r="J21" s="36">
        <v>4.0999999999999996</v>
      </c>
      <c r="K21" s="36">
        <v>7</v>
      </c>
      <c r="L21" s="36">
        <v>3.2</v>
      </c>
      <c r="M21" s="37">
        <v>4.8959999999999999</v>
      </c>
      <c r="N21" s="37">
        <v>0.11</v>
      </c>
      <c r="O21" s="3" t="s">
        <v>36</v>
      </c>
    </row>
    <row r="22" spans="1:15" ht="15" customHeight="1">
      <c r="A22" s="15">
        <v>19</v>
      </c>
      <c r="B22" s="35">
        <v>1323</v>
      </c>
      <c r="C22" s="36">
        <v>85.6</v>
      </c>
      <c r="D22" s="36">
        <v>95</v>
      </c>
      <c r="E22" s="36">
        <v>31.62</v>
      </c>
      <c r="F22" s="37">
        <v>31.62</v>
      </c>
      <c r="G22" s="37">
        <v>3.1680000000000001</v>
      </c>
      <c r="H22" s="35">
        <v>27000</v>
      </c>
      <c r="I22" s="35">
        <v>1342</v>
      </c>
      <c r="J22" s="36">
        <v>3.8</v>
      </c>
      <c r="K22" s="36">
        <v>6.7</v>
      </c>
      <c r="L22" s="36">
        <v>6.7</v>
      </c>
      <c r="M22" s="37">
        <v>5.952</v>
      </c>
      <c r="N22" s="37">
        <v>0.22600000000000001</v>
      </c>
      <c r="O22" s="3" t="s">
        <v>36</v>
      </c>
    </row>
    <row r="23" spans="1:15" ht="15" customHeight="1">
      <c r="A23" s="15">
        <v>20</v>
      </c>
      <c r="B23" s="35">
        <v>1264</v>
      </c>
      <c r="C23" s="36">
        <v>110.4</v>
      </c>
      <c r="D23" s="36">
        <v>96.4</v>
      </c>
      <c r="E23" s="36">
        <v>108.6</v>
      </c>
      <c r="F23" s="37">
        <v>41.12</v>
      </c>
      <c r="G23" s="37">
        <v>3.36</v>
      </c>
      <c r="H23" s="35">
        <v>28000</v>
      </c>
      <c r="I23" s="35">
        <v>1295</v>
      </c>
      <c r="J23" s="36">
        <v>4.3</v>
      </c>
      <c r="K23" s="36">
        <v>7.4</v>
      </c>
      <c r="L23" s="36">
        <v>6.5</v>
      </c>
      <c r="M23" s="37">
        <v>5.8559999999999999</v>
      </c>
      <c r="N23" s="37">
        <v>0.192</v>
      </c>
      <c r="O23" s="3" t="s">
        <v>36</v>
      </c>
    </row>
    <row r="24" spans="1:15" ht="15" customHeight="1">
      <c r="A24" s="15">
        <v>21</v>
      </c>
      <c r="B24" s="30">
        <v>1330</v>
      </c>
      <c r="C24" s="33">
        <v>82.4</v>
      </c>
      <c r="D24" s="33">
        <v>77</v>
      </c>
      <c r="E24" s="33">
        <v>84</v>
      </c>
      <c r="F24" s="34">
        <v>40.24</v>
      </c>
      <c r="G24" s="34">
        <v>3.8639999999999999</v>
      </c>
      <c r="H24" s="30">
        <v>28000</v>
      </c>
      <c r="I24" s="30">
        <v>1388</v>
      </c>
      <c r="J24" s="33">
        <v>3.6</v>
      </c>
      <c r="K24" s="33">
        <v>6.6</v>
      </c>
      <c r="L24" s="33">
        <v>3.9</v>
      </c>
      <c r="M24" s="34">
        <v>5.4480000000000004</v>
      </c>
      <c r="N24" s="34">
        <v>0.19700000000000001</v>
      </c>
      <c r="O24" s="3" t="s">
        <v>36</v>
      </c>
    </row>
    <row r="25" spans="1:15" ht="15" customHeight="1">
      <c r="A25" s="15">
        <v>22</v>
      </c>
      <c r="B25" s="30">
        <v>1300</v>
      </c>
      <c r="C25" s="31">
        <v>93.8</v>
      </c>
      <c r="D25" s="31">
        <v>87</v>
      </c>
      <c r="E25" s="31">
        <v>95.8</v>
      </c>
      <c r="F25" s="32">
        <v>33.68</v>
      </c>
      <c r="G25" s="32">
        <v>3.8159999999999998</v>
      </c>
      <c r="H25" s="30">
        <v>28000</v>
      </c>
      <c r="I25" s="30">
        <v>1347</v>
      </c>
      <c r="J25" s="33">
        <v>4.3</v>
      </c>
      <c r="K25" s="33">
        <v>7.4</v>
      </c>
      <c r="L25" s="33">
        <v>3.7</v>
      </c>
      <c r="M25" s="34">
        <v>4.8959999999999999</v>
      </c>
      <c r="N25" s="34">
        <v>0.115</v>
      </c>
      <c r="O25" s="3" t="s">
        <v>36</v>
      </c>
    </row>
    <row r="26" spans="1:15" ht="15" customHeight="1">
      <c r="A26" s="15">
        <v>23</v>
      </c>
      <c r="B26" s="30">
        <v>1323</v>
      </c>
      <c r="C26" s="31">
        <v>105.8</v>
      </c>
      <c r="D26" s="31">
        <v>93.2</v>
      </c>
      <c r="E26" s="31">
        <v>117.5</v>
      </c>
      <c r="F26" s="32">
        <v>26.76</v>
      </c>
      <c r="G26" s="32">
        <v>3.1920000000000002</v>
      </c>
      <c r="H26" s="30">
        <v>30000</v>
      </c>
      <c r="I26" s="30">
        <v>1363</v>
      </c>
      <c r="J26" s="33">
        <v>3.4</v>
      </c>
      <c r="K26" s="33">
        <v>6.4</v>
      </c>
      <c r="L26" s="33">
        <v>4.8</v>
      </c>
      <c r="M26" s="34">
        <v>5.7839999999999998</v>
      </c>
      <c r="N26" s="34">
        <v>8.2000000000000003E-2</v>
      </c>
      <c r="O26" s="3" t="s">
        <v>36</v>
      </c>
    </row>
    <row r="27" spans="1:15" ht="15" customHeight="1">
      <c r="A27" s="15">
        <v>24</v>
      </c>
      <c r="B27" s="30">
        <v>1215</v>
      </c>
      <c r="C27" s="31">
        <v>83.6</v>
      </c>
      <c r="D27" s="31">
        <v>89.8</v>
      </c>
      <c r="E27" s="31">
        <v>91.6</v>
      </c>
      <c r="F27" s="32">
        <v>34.159999999999997</v>
      </c>
      <c r="G27" s="32">
        <v>3.9359999999999999</v>
      </c>
      <c r="H27" s="30">
        <v>27000</v>
      </c>
      <c r="I27" s="30">
        <v>1222</v>
      </c>
      <c r="J27" s="33">
        <v>3.4</v>
      </c>
      <c r="K27" s="33">
        <v>6.5</v>
      </c>
      <c r="L27" s="33">
        <v>4.3</v>
      </c>
      <c r="M27" s="34">
        <v>6.1920000000000002</v>
      </c>
      <c r="N27" s="34">
        <v>0.13900000000000001</v>
      </c>
      <c r="O27" s="3" t="s">
        <v>36</v>
      </c>
    </row>
    <row r="28" spans="1:15" ht="15" customHeight="1">
      <c r="A28" s="15">
        <v>25</v>
      </c>
      <c r="B28" s="30">
        <v>1272</v>
      </c>
      <c r="C28" s="31">
        <v>103.5</v>
      </c>
      <c r="D28" s="31">
        <v>92</v>
      </c>
      <c r="E28" s="31">
        <v>106.7</v>
      </c>
      <c r="F28" s="32">
        <v>30.24</v>
      </c>
      <c r="G28" s="32">
        <v>3.8879999999999999</v>
      </c>
      <c r="H28" s="30">
        <v>28000</v>
      </c>
      <c r="I28" s="30">
        <v>1300</v>
      </c>
      <c r="J28" s="33">
        <v>3</v>
      </c>
      <c r="K28" s="33">
        <v>6</v>
      </c>
      <c r="L28" s="33">
        <v>3.8</v>
      </c>
      <c r="M28" s="34">
        <v>6.2640000000000002</v>
      </c>
      <c r="N28" s="34">
        <v>0.182</v>
      </c>
      <c r="O28" s="3" t="s">
        <v>36</v>
      </c>
    </row>
    <row r="29" spans="1:15" ht="15" customHeight="1">
      <c r="A29" s="15">
        <v>26</v>
      </c>
      <c r="B29" s="53">
        <v>1276</v>
      </c>
      <c r="C29" s="31">
        <v>88.4</v>
      </c>
      <c r="D29" s="31">
        <v>82.4</v>
      </c>
      <c r="E29" s="31">
        <v>102</v>
      </c>
      <c r="F29" s="32">
        <v>30.24</v>
      </c>
      <c r="G29" s="32">
        <v>3.5760000000000001</v>
      </c>
      <c r="H29" s="30">
        <v>28000</v>
      </c>
      <c r="I29" s="53">
        <v>1309</v>
      </c>
      <c r="J29" s="33">
        <v>2.6</v>
      </c>
      <c r="K29" s="33">
        <v>5.2</v>
      </c>
      <c r="L29" s="33">
        <v>5.2</v>
      </c>
      <c r="M29" s="34">
        <v>7.44</v>
      </c>
      <c r="N29" s="34">
        <v>0.158</v>
      </c>
      <c r="O29" s="3" t="s">
        <v>36</v>
      </c>
    </row>
    <row r="30" spans="1:15" ht="15" customHeight="1">
      <c r="A30" s="15">
        <v>27</v>
      </c>
      <c r="B30" s="53">
        <v>1322</v>
      </c>
      <c r="C30" s="31">
        <v>94.2</v>
      </c>
      <c r="D30" s="31">
        <v>79.2</v>
      </c>
      <c r="E30" s="31">
        <v>98</v>
      </c>
      <c r="F30" s="32">
        <v>30.06</v>
      </c>
      <c r="G30" s="32">
        <v>3.6960000000000002</v>
      </c>
      <c r="H30" s="30">
        <v>28000</v>
      </c>
      <c r="I30" s="53">
        <v>1337</v>
      </c>
      <c r="J30" s="33">
        <v>3</v>
      </c>
      <c r="K30" s="33">
        <v>5.3</v>
      </c>
      <c r="L30" s="33">
        <v>6</v>
      </c>
      <c r="M30" s="34">
        <v>7.2720000000000002</v>
      </c>
      <c r="N30" s="34">
        <v>0.14399999999999999</v>
      </c>
      <c r="O30" s="3" t="s">
        <v>36</v>
      </c>
    </row>
    <row r="31" spans="1:15" ht="15" customHeight="1">
      <c r="A31" s="15">
        <v>28</v>
      </c>
      <c r="B31" s="53">
        <v>1306</v>
      </c>
      <c r="C31" s="31">
        <v>95.2</v>
      </c>
      <c r="D31" s="31">
        <v>72.900000000000006</v>
      </c>
      <c r="E31" s="31">
        <v>90</v>
      </c>
      <c r="F31" s="32">
        <v>30.42</v>
      </c>
      <c r="G31" s="32">
        <v>3.3119999999999998</v>
      </c>
      <c r="H31" s="30">
        <v>29000</v>
      </c>
      <c r="I31" s="53">
        <v>1333</v>
      </c>
      <c r="J31" s="33">
        <v>3</v>
      </c>
      <c r="K31" s="33">
        <v>5.2</v>
      </c>
      <c r="L31" s="33">
        <v>5.3</v>
      </c>
      <c r="M31" s="34">
        <v>4.8479999999999999</v>
      </c>
      <c r="N31" s="34">
        <v>0.10100000000000001</v>
      </c>
      <c r="O31" s="3" t="s">
        <v>36</v>
      </c>
    </row>
    <row r="32" spans="1:15" ht="15" customHeight="1">
      <c r="A32" s="15">
        <v>29</v>
      </c>
      <c r="B32" s="53">
        <v>1337</v>
      </c>
      <c r="C32" s="31">
        <v>97.2</v>
      </c>
      <c r="D32" s="31">
        <v>88.4</v>
      </c>
      <c r="E32" s="31">
        <v>100</v>
      </c>
      <c r="F32" s="32">
        <v>31.14</v>
      </c>
      <c r="G32" s="32">
        <v>3.552</v>
      </c>
      <c r="H32" s="30">
        <v>30000</v>
      </c>
      <c r="I32" s="53">
        <v>1410</v>
      </c>
      <c r="J32" s="33">
        <v>3</v>
      </c>
      <c r="K32" s="33">
        <v>5.2</v>
      </c>
      <c r="L32" s="33">
        <v>4.4000000000000004</v>
      </c>
      <c r="M32" s="34">
        <v>5.4960000000000004</v>
      </c>
      <c r="N32" s="34">
        <v>0.125</v>
      </c>
      <c r="O32" s="3" t="s">
        <v>36</v>
      </c>
    </row>
    <row r="33" spans="1:15" ht="15" customHeight="1">
      <c r="A33" s="15">
        <v>30</v>
      </c>
      <c r="B33" s="53">
        <v>1290</v>
      </c>
      <c r="C33" s="31">
        <v>87.2</v>
      </c>
      <c r="D33" s="31">
        <v>86.4</v>
      </c>
      <c r="E33" s="31">
        <v>86.6</v>
      </c>
      <c r="F33" s="32">
        <v>26.46</v>
      </c>
      <c r="G33" s="32">
        <v>3.72</v>
      </c>
      <c r="H33" s="30">
        <v>28000</v>
      </c>
      <c r="I33" s="53">
        <v>1320</v>
      </c>
      <c r="J33" s="33">
        <v>3.3</v>
      </c>
      <c r="K33" s="33">
        <v>5.7</v>
      </c>
      <c r="L33" s="33">
        <v>5.6</v>
      </c>
      <c r="M33" s="34">
        <v>4.8929999999999998</v>
      </c>
      <c r="N33" s="34">
        <v>0.12</v>
      </c>
      <c r="O33" s="3" t="s">
        <v>36</v>
      </c>
    </row>
    <row r="34" spans="1:15" ht="15" customHeight="1">
      <c r="A34" s="15">
        <v>31</v>
      </c>
      <c r="B34" s="53">
        <v>1272</v>
      </c>
      <c r="C34" s="31">
        <v>93.8</v>
      </c>
      <c r="D34" s="31">
        <v>79</v>
      </c>
      <c r="E34" s="31">
        <v>104</v>
      </c>
      <c r="F34" s="32">
        <v>27.72</v>
      </c>
      <c r="G34" s="32">
        <v>3.5760000000000001</v>
      </c>
      <c r="H34" s="30">
        <v>28000</v>
      </c>
      <c r="I34" s="53">
        <v>1286</v>
      </c>
      <c r="J34" s="33">
        <v>2.7</v>
      </c>
      <c r="K34" s="33">
        <v>4.8</v>
      </c>
      <c r="L34" s="33">
        <v>4.5999999999999996</v>
      </c>
      <c r="M34" s="34">
        <v>5.3520000000000003</v>
      </c>
      <c r="N34" s="34">
        <v>0.14899999999999999</v>
      </c>
      <c r="O34" s="3" t="s">
        <v>36</v>
      </c>
    </row>
    <row r="35" spans="1:15" ht="15" customHeight="1">
      <c r="A35" s="2" t="s">
        <v>35</v>
      </c>
      <c r="B35" s="3">
        <f>SUM(B4:B34)</f>
        <v>40940</v>
      </c>
      <c r="C35" s="16">
        <f t="shared" ref="C35:N35" si="0">SUM(C4:C34)</f>
        <v>2987.9</v>
      </c>
      <c r="D35" s="16">
        <f t="shared" si="0"/>
        <v>2716.1000000000008</v>
      </c>
      <c r="E35" s="16">
        <f t="shared" si="0"/>
        <v>2997.6199999999994</v>
      </c>
      <c r="F35" s="4">
        <f t="shared" si="0"/>
        <v>971.01599999999985</v>
      </c>
      <c r="G35" s="4">
        <f t="shared" si="0"/>
        <v>106.32</v>
      </c>
      <c r="H35" s="3">
        <f t="shared" si="0"/>
        <v>916000</v>
      </c>
      <c r="I35" s="3">
        <f t="shared" si="0"/>
        <v>41409</v>
      </c>
      <c r="J35" s="16">
        <f t="shared" si="0"/>
        <v>122.19999999999999</v>
      </c>
      <c r="K35" s="16">
        <f t="shared" si="0"/>
        <v>218.19999999999996</v>
      </c>
      <c r="L35" s="16">
        <f t="shared" si="0"/>
        <v>147.20000000000002</v>
      </c>
      <c r="M35" s="4">
        <f t="shared" si="0"/>
        <v>190.053</v>
      </c>
      <c r="N35" s="4">
        <f t="shared" si="0"/>
        <v>5.455000000000001</v>
      </c>
      <c r="O35" s="3" t="s">
        <v>36</v>
      </c>
    </row>
    <row r="36" spans="1:15" ht="20.100000000000001" customHeight="1">
      <c r="A36" s="2" t="s">
        <v>2</v>
      </c>
      <c r="B36" s="3">
        <f>MIN(B4:B34)</f>
        <v>1215</v>
      </c>
      <c r="C36" s="16">
        <f t="shared" ref="C36:N36" si="1">MIN(C4:C34)</f>
        <v>58.4</v>
      </c>
      <c r="D36" s="16">
        <f t="shared" si="1"/>
        <v>68.8</v>
      </c>
      <c r="E36" s="16">
        <f t="shared" si="1"/>
        <v>31.62</v>
      </c>
      <c r="F36" s="4">
        <f t="shared" si="1"/>
        <v>22.88</v>
      </c>
      <c r="G36" s="4">
        <f t="shared" si="1"/>
        <v>2.04</v>
      </c>
      <c r="H36" s="3">
        <f t="shared" si="1"/>
        <v>27000</v>
      </c>
      <c r="I36" s="3">
        <f t="shared" si="1"/>
        <v>1222</v>
      </c>
      <c r="J36" s="16">
        <f t="shared" si="1"/>
        <v>2.6</v>
      </c>
      <c r="K36" s="16">
        <f t="shared" si="1"/>
        <v>4.8</v>
      </c>
      <c r="L36" s="16">
        <f t="shared" si="1"/>
        <v>3.2</v>
      </c>
      <c r="M36" s="4">
        <f t="shared" si="1"/>
        <v>2.9279999999999999</v>
      </c>
      <c r="N36" s="4">
        <f t="shared" si="1"/>
        <v>8.2000000000000003E-2</v>
      </c>
      <c r="O36" s="3" t="s">
        <v>36</v>
      </c>
    </row>
    <row r="37" spans="1:15" ht="20.100000000000001" customHeight="1">
      <c r="A37" s="2" t="s">
        <v>3</v>
      </c>
      <c r="B37" s="3">
        <f>MAX(B4:B34)</f>
        <v>1432</v>
      </c>
      <c r="C37" s="16">
        <f t="shared" ref="C37:N37" si="2">MAX(C4:C34)</f>
        <v>146.69999999999999</v>
      </c>
      <c r="D37" s="16">
        <f t="shared" si="2"/>
        <v>133.19999999999999</v>
      </c>
      <c r="E37" s="16">
        <f t="shared" si="2"/>
        <v>120</v>
      </c>
      <c r="F37" s="4">
        <f t="shared" si="2"/>
        <v>41.12</v>
      </c>
      <c r="G37" s="4">
        <f t="shared" si="2"/>
        <v>3.9359999999999999</v>
      </c>
      <c r="H37" s="3">
        <f t="shared" si="2"/>
        <v>35500</v>
      </c>
      <c r="I37" s="3">
        <f t="shared" si="2"/>
        <v>1410</v>
      </c>
      <c r="J37" s="16">
        <f t="shared" si="2"/>
        <v>5</v>
      </c>
      <c r="K37" s="16">
        <f t="shared" si="2"/>
        <v>10.7</v>
      </c>
      <c r="L37" s="16">
        <f t="shared" si="2"/>
        <v>6.7</v>
      </c>
      <c r="M37" s="4">
        <f t="shared" si="2"/>
        <v>8.8079999999999998</v>
      </c>
      <c r="N37" s="4">
        <f t="shared" si="2"/>
        <v>0.27600000000000002</v>
      </c>
      <c r="O37" s="3" t="s">
        <v>36</v>
      </c>
    </row>
    <row r="38" spans="1:15" ht="19.5" customHeight="1">
      <c r="A38" s="2" t="s">
        <v>4</v>
      </c>
      <c r="B38" s="3">
        <f>AVERAGE(B4:B34)</f>
        <v>1320.6451612903227</v>
      </c>
      <c r="C38" s="16">
        <f t="shared" ref="C38:N38" si="3">AVERAGE(C4:C34)</f>
        <v>96.383870967741942</v>
      </c>
      <c r="D38" s="16">
        <f t="shared" si="3"/>
        <v>87.616129032258087</v>
      </c>
      <c r="E38" s="16">
        <f t="shared" si="3"/>
        <v>96.697419354838686</v>
      </c>
      <c r="F38" s="4">
        <f t="shared" si="3"/>
        <v>31.323096774193544</v>
      </c>
      <c r="G38" s="4">
        <f t="shared" si="3"/>
        <v>3.4296774193548383</v>
      </c>
      <c r="H38" s="3">
        <f>ROUND((AVERAGE(H4:H34)),-3)</f>
        <v>30000</v>
      </c>
      <c r="I38" s="3">
        <f t="shared" si="3"/>
        <v>1335.7741935483871</v>
      </c>
      <c r="J38" s="16">
        <f t="shared" si="3"/>
        <v>3.9419354838709673</v>
      </c>
      <c r="K38" s="16">
        <f t="shared" si="3"/>
        <v>7.0387096774193534</v>
      </c>
      <c r="L38" s="16">
        <f t="shared" si="3"/>
        <v>4.7483870967741941</v>
      </c>
      <c r="M38" s="4">
        <f t="shared" si="3"/>
        <v>6.1307419354838713</v>
      </c>
      <c r="N38" s="4">
        <f t="shared" si="3"/>
        <v>0.1759677419354839</v>
      </c>
      <c r="O38" s="3" t="s">
        <v>36</v>
      </c>
    </row>
  </sheetData>
  <mergeCells count="6">
    <mergeCell ref="A1:O1"/>
    <mergeCell ref="I2:I3"/>
    <mergeCell ref="J2:O2"/>
    <mergeCell ref="C2:H2"/>
    <mergeCell ref="A2:A3"/>
    <mergeCell ref="B2:B3"/>
  </mergeCells>
  <phoneticPr fontId="2" type="noConversion"/>
  <conditionalFormatting sqref="K39:K65536 K2:K3 K5:K34">
    <cfRule type="cellIs" dxfId="521" priority="92" stopIfTrue="1" operator="greaterThan">
      <formula>40</formula>
    </cfRule>
  </conditionalFormatting>
  <conditionalFormatting sqref="J39:J65536 J2:J3 J5:J34">
    <cfRule type="cellIs" dxfId="520" priority="93" stopIfTrue="1" operator="greaterThan">
      <formula>10</formula>
    </cfRule>
  </conditionalFormatting>
  <conditionalFormatting sqref="L39:L65536 L2:L3 L5:L34">
    <cfRule type="cellIs" dxfId="519" priority="94" stopIfTrue="1" operator="greaterThan">
      <formula>10</formula>
    </cfRule>
  </conditionalFormatting>
  <conditionalFormatting sqref="M39:M65536 M2:M3 M5:M34">
    <cfRule type="cellIs" dxfId="518" priority="95" stopIfTrue="1" operator="greaterThan">
      <formula>20</formula>
    </cfRule>
  </conditionalFormatting>
  <conditionalFormatting sqref="N39:N65536 N2:N3 N5:N34">
    <cfRule type="cellIs" dxfId="517" priority="96" stopIfTrue="1" operator="greaterThan">
      <formula>2</formula>
    </cfRule>
  </conditionalFormatting>
  <conditionalFormatting sqref="O2:O65536">
    <cfRule type="cellIs" dxfId="516" priority="97" stopIfTrue="1" operator="greaterThan">
      <formula>3000</formula>
    </cfRule>
  </conditionalFormatting>
  <conditionalFormatting sqref="K5:K15">
    <cfRule type="cellIs" dxfId="515" priority="35" stopIfTrue="1" operator="greaterThan">
      <formula>40</formula>
    </cfRule>
  </conditionalFormatting>
  <conditionalFormatting sqref="J5:J15">
    <cfRule type="cellIs" dxfId="514" priority="34" stopIfTrue="1" operator="greaterThan">
      <formula>10</formula>
    </cfRule>
  </conditionalFormatting>
  <conditionalFormatting sqref="L5:L15">
    <cfRule type="cellIs" dxfId="513" priority="33" stopIfTrue="1" operator="greaterThan">
      <formula>10</formula>
    </cfRule>
  </conditionalFormatting>
  <conditionalFormatting sqref="M5:M15">
    <cfRule type="cellIs" dxfId="512" priority="32" stopIfTrue="1" operator="greaterThan">
      <formula>20</formula>
    </cfRule>
  </conditionalFormatting>
  <conditionalFormatting sqref="N5:N15">
    <cfRule type="cellIs" dxfId="511" priority="31" stopIfTrue="1" operator="greaterThan">
      <formula>2</formula>
    </cfRule>
  </conditionalFormatting>
  <conditionalFormatting sqref="K17">
    <cfRule type="cellIs" dxfId="510" priority="30" stopIfTrue="1" operator="greaterThan">
      <formula>40</formula>
    </cfRule>
  </conditionalFormatting>
  <conditionalFormatting sqref="J17">
    <cfRule type="cellIs" dxfId="509" priority="29" stopIfTrue="1" operator="greaterThan">
      <formula>10</formula>
    </cfRule>
  </conditionalFormatting>
  <conditionalFormatting sqref="L17">
    <cfRule type="cellIs" dxfId="508" priority="28" stopIfTrue="1" operator="greaterThan">
      <formula>10</formula>
    </cfRule>
  </conditionalFormatting>
  <conditionalFormatting sqref="M17">
    <cfRule type="cellIs" dxfId="507" priority="27" stopIfTrue="1" operator="greaterThan">
      <formula>20</formula>
    </cfRule>
  </conditionalFormatting>
  <conditionalFormatting sqref="N17">
    <cfRule type="cellIs" dxfId="506" priority="26" stopIfTrue="1" operator="greaterThan">
      <formula>2</formula>
    </cfRule>
  </conditionalFormatting>
  <conditionalFormatting sqref="K17">
    <cfRule type="cellIs" dxfId="505" priority="25" stopIfTrue="1" operator="greaterThan">
      <formula>40</formula>
    </cfRule>
  </conditionalFormatting>
  <conditionalFormatting sqref="J17">
    <cfRule type="cellIs" dxfId="504" priority="24" stopIfTrue="1" operator="greaterThan">
      <formula>10</formula>
    </cfRule>
  </conditionalFormatting>
  <conditionalFormatting sqref="L17">
    <cfRule type="cellIs" dxfId="503" priority="23" stopIfTrue="1" operator="greaterThan">
      <formula>10</formula>
    </cfRule>
  </conditionalFormatting>
  <conditionalFormatting sqref="M17">
    <cfRule type="cellIs" dxfId="502" priority="22" stopIfTrue="1" operator="greaterThan">
      <formula>20</formula>
    </cfRule>
  </conditionalFormatting>
  <conditionalFormatting sqref="N17">
    <cfRule type="cellIs" dxfId="501" priority="21" stopIfTrue="1" operator="greaterThan">
      <formula>2</formula>
    </cfRule>
  </conditionalFormatting>
  <conditionalFormatting sqref="K5:K34">
    <cfRule type="cellIs" dxfId="500" priority="20" stopIfTrue="1" operator="greaterThan">
      <formula>40</formula>
    </cfRule>
  </conditionalFormatting>
  <conditionalFormatting sqref="J5:J34">
    <cfRule type="cellIs" dxfId="499" priority="19" stopIfTrue="1" operator="greaterThan">
      <formula>10</formula>
    </cfRule>
  </conditionalFormatting>
  <conditionalFormatting sqref="L5:L34">
    <cfRule type="cellIs" dxfId="498" priority="18" stopIfTrue="1" operator="greaterThan">
      <formula>10</formula>
    </cfRule>
  </conditionalFormatting>
  <conditionalFormatting sqref="M5:M34">
    <cfRule type="cellIs" dxfId="497" priority="17" stopIfTrue="1" operator="greaterThan">
      <formula>20</formula>
    </cfRule>
  </conditionalFormatting>
  <conditionalFormatting sqref="N5:N34">
    <cfRule type="cellIs" dxfId="496" priority="16" stopIfTrue="1" operator="greaterThan">
      <formula>2</formula>
    </cfRule>
  </conditionalFormatting>
  <conditionalFormatting sqref="K5:K15">
    <cfRule type="cellIs" dxfId="495" priority="15" stopIfTrue="1" operator="greaterThan">
      <formula>40</formula>
    </cfRule>
  </conditionalFormatting>
  <conditionalFormatting sqref="J5:J15">
    <cfRule type="cellIs" dxfId="494" priority="14" stopIfTrue="1" operator="greaterThan">
      <formula>10</formula>
    </cfRule>
  </conditionalFormatting>
  <conditionalFormatting sqref="L5:L15">
    <cfRule type="cellIs" dxfId="493" priority="13" stopIfTrue="1" operator="greaterThan">
      <formula>10</formula>
    </cfRule>
  </conditionalFormatting>
  <conditionalFormatting sqref="M5:M15">
    <cfRule type="cellIs" dxfId="492" priority="12" stopIfTrue="1" operator="greaterThan">
      <formula>20</formula>
    </cfRule>
  </conditionalFormatting>
  <conditionalFormatting sqref="N5:N15">
    <cfRule type="cellIs" dxfId="491" priority="11" stopIfTrue="1" operator="greaterThan">
      <formula>2</formula>
    </cfRule>
  </conditionalFormatting>
  <conditionalFormatting sqref="K17">
    <cfRule type="cellIs" dxfId="490" priority="10" stopIfTrue="1" operator="greaterThan">
      <formula>40</formula>
    </cfRule>
  </conditionalFormatting>
  <conditionalFormatting sqref="J17">
    <cfRule type="cellIs" dxfId="489" priority="9" stopIfTrue="1" operator="greaterThan">
      <formula>10</formula>
    </cfRule>
  </conditionalFormatting>
  <conditionalFormatting sqref="L17">
    <cfRule type="cellIs" dxfId="488" priority="8" stopIfTrue="1" operator="greaterThan">
      <formula>10</formula>
    </cfRule>
  </conditionalFormatting>
  <conditionalFormatting sqref="M17">
    <cfRule type="cellIs" dxfId="487" priority="7" stopIfTrue="1" operator="greaterThan">
      <formula>20</formula>
    </cfRule>
  </conditionalFormatting>
  <conditionalFormatting sqref="N17">
    <cfRule type="cellIs" dxfId="486" priority="6" stopIfTrue="1" operator="greaterThan">
      <formula>2</formula>
    </cfRule>
  </conditionalFormatting>
  <conditionalFormatting sqref="K17">
    <cfRule type="cellIs" dxfId="485" priority="5" stopIfTrue="1" operator="greaterThan">
      <formula>40</formula>
    </cfRule>
  </conditionalFormatting>
  <conditionalFormatting sqref="J17">
    <cfRule type="cellIs" dxfId="484" priority="4" stopIfTrue="1" operator="greaterThan">
      <formula>10</formula>
    </cfRule>
  </conditionalFormatting>
  <conditionalFormatting sqref="L17">
    <cfRule type="cellIs" dxfId="483" priority="3" stopIfTrue="1" operator="greaterThan">
      <formula>10</formula>
    </cfRule>
  </conditionalFormatting>
  <conditionalFormatting sqref="M17">
    <cfRule type="cellIs" dxfId="482" priority="2" stopIfTrue="1" operator="greaterThan">
      <formula>20</formula>
    </cfRule>
  </conditionalFormatting>
  <conditionalFormatting sqref="N17">
    <cfRule type="cellIs" dxfId="481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O38"/>
  <sheetViews>
    <sheetView workbookViewId="0">
      <selection activeCell="O40" sqref="O40"/>
    </sheetView>
  </sheetViews>
  <sheetFormatPr defaultRowHeight="12"/>
  <cols>
    <col min="1" max="16384" width="8.88671875" style="1"/>
  </cols>
  <sheetData>
    <row r="1" spans="1:15" ht="28.5" customHeight="1">
      <c r="A1" s="114" t="s">
        <v>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71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12" t="s">
        <v>0</v>
      </c>
      <c r="I3" s="115"/>
      <c r="J3" s="51" t="s">
        <v>6</v>
      </c>
      <c r="K3" s="51" t="s">
        <v>7</v>
      </c>
      <c r="L3" s="51" t="s">
        <v>8</v>
      </c>
      <c r="M3" s="51" t="s">
        <v>9</v>
      </c>
      <c r="N3" s="51" t="s">
        <v>10</v>
      </c>
      <c r="O3" s="13" t="s">
        <v>0</v>
      </c>
    </row>
    <row r="4" spans="1:15" ht="15" customHeight="1">
      <c r="A4" s="15">
        <v>1</v>
      </c>
      <c r="B4" s="93">
        <v>1310</v>
      </c>
      <c r="C4" s="48">
        <v>86.6</v>
      </c>
      <c r="D4" s="46">
        <v>80.400000000000006</v>
      </c>
      <c r="E4" s="48">
        <v>94.3</v>
      </c>
      <c r="F4" s="47">
        <v>29.7</v>
      </c>
      <c r="G4" s="47">
        <v>3.36</v>
      </c>
      <c r="H4" s="45">
        <v>29000</v>
      </c>
      <c r="I4" s="93">
        <v>1285</v>
      </c>
      <c r="J4" s="48">
        <v>3</v>
      </c>
      <c r="K4" s="48">
        <v>5</v>
      </c>
      <c r="L4" s="46">
        <v>5.0999999999999996</v>
      </c>
      <c r="M4" s="46">
        <v>5.6639999999999997</v>
      </c>
      <c r="N4" s="47">
        <v>9.6000000000000002E-2</v>
      </c>
      <c r="O4" s="3" t="s">
        <v>36</v>
      </c>
    </row>
    <row r="5" spans="1:15" ht="15" customHeight="1">
      <c r="A5" s="15">
        <v>2</v>
      </c>
      <c r="B5" s="93">
        <v>1384</v>
      </c>
      <c r="C5" s="36">
        <v>81.2</v>
      </c>
      <c r="D5" s="36">
        <v>83.4</v>
      </c>
      <c r="E5" s="36">
        <v>94.4</v>
      </c>
      <c r="F5" s="37">
        <v>30.54</v>
      </c>
      <c r="G5" s="37">
        <v>3.552</v>
      </c>
      <c r="H5" s="35">
        <v>30000</v>
      </c>
      <c r="I5" s="93">
        <v>1388</v>
      </c>
      <c r="J5" s="36">
        <v>4.3</v>
      </c>
      <c r="K5" s="36">
        <v>7.5</v>
      </c>
      <c r="L5" s="36">
        <v>4.0999999999999996</v>
      </c>
      <c r="M5" s="37">
        <v>4.8</v>
      </c>
      <c r="N5" s="37">
        <v>0.11</v>
      </c>
      <c r="O5" s="3" t="s">
        <v>36</v>
      </c>
    </row>
    <row r="6" spans="1:15" ht="15" customHeight="1">
      <c r="A6" s="15">
        <v>3</v>
      </c>
      <c r="B6" s="93">
        <v>1313</v>
      </c>
      <c r="C6" s="36">
        <v>77.599999999999994</v>
      </c>
      <c r="D6" s="36">
        <v>83.2</v>
      </c>
      <c r="E6" s="36">
        <v>98.1</v>
      </c>
      <c r="F6" s="37">
        <v>29.82</v>
      </c>
      <c r="G6" s="37">
        <v>3.8879999999999999</v>
      </c>
      <c r="H6" s="35">
        <v>30000</v>
      </c>
      <c r="I6" s="93">
        <v>1377</v>
      </c>
      <c r="J6" s="36">
        <v>3.8</v>
      </c>
      <c r="K6" s="36">
        <v>6.7</v>
      </c>
      <c r="L6" s="36">
        <v>4</v>
      </c>
      <c r="M6" s="37">
        <v>4.8959999999999999</v>
      </c>
      <c r="N6" s="37">
        <v>0.13</v>
      </c>
      <c r="O6" s="3" t="s">
        <v>36</v>
      </c>
    </row>
    <row r="7" spans="1:15" ht="15" customHeight="1">
      <c r="A7" s="15">
        <v>4</v>
      </c>
      <c r="B7" s="93">
        <v>1381</v>
      </c>
      <c r="C7" s="36">
        <v>119.1</v>
      </c>
      <c r="D7" s="36">
        <v>99.6</v>
      </c>
      <c r="E7" s="36">
        <v>96.6</v>
      </c>
      <c r="F7" s="37">
        <v>34.223999999999997</v>
      </c>
      <c r="G7" s="37">
        <v>3.504</v>
      </c>
      <c r="H7" s="35">
        <v>31000</v>
      </c>
      <c r="I7" s="93">
        <v>1455</v>
      </c>
      <c r="J7" s="36">
        <v>3.3</v>
      </c>
      <c r="K7" s="36">
        <v>5.8</v>
      </c>
      <c r="L7" s="36">
        <v>4.0999999999999996</v>
      </c>
      <c r="M7" s="37">
        <v>5.4880000000000004</v>
      </c>
      <c r="N7" s="37">
        <v>0.115</v>
      </c>
      <c r="O7" s="3" t="s">
        <v>36</v>
      </c>
    </row>
    <row r="8" spans="1:15" ht="15" customHeight="1">
      <c r="A8" s="15">
        <v>5</v>
      </c>
      <c r="B8" s="93">
        <v>1350</v>
      </c>
      <c r="C8" s="36">
        <v>106.2</v>
      </c>
      <c r="D8" s="36">
        <v>85</v>
      </c>
      <c r="E8" s="36">
        <v>99</v>
      </c>
      <c r="F8" s="37">
        <v>32.700000000000003</v>
      </c>
      <c r="G8" s="37">
        <v>3.84</v>
      </c>
      <c r="H8" s="35">
        <v>29000</v>
      </c>
      <c r="I8" s="93">
        <v>1401</v>
      </c>
      <c r="J8" s="36">
        <v>3.3</v>
      </c>
      <c r="K8" s="36">
        <v>5.9</v>
      </c>
      <c r="L8" s="36">
        <v>3.5</v>
      </c>
      <c r="M8" s="37">
        <v>4.968</v>
      </c>
      <c r="N8" s="37">
        <v>0.10100000000000001</v>
      </c>
      <c r="O8" s="3" t="s">
        <v>36</v>
      </c>
    </row>
    <row r="9" spans="1:15" ht="15" customHeight="1">
      <c r="A9" s="15">
        <v>6</v>
      </c>
      <c r="B9" s="93">
        <v>1321</v>
      </c>
      <c r="C9" s="36">
        <v>109.2</v>
      </c>
      <c r="D9" s="36">
        <v>90.6</v>
      </c>
      <c r="E9" s="36">
        <v>96.3</v>
      </c>
      <c r="F9" s="37">
        <v>31.8</v>
      </c>
      <c r="G9" s="37">
        <v>3.9119999999999999</v>
      </c>
      <c r="H9" s="35">
        <v>30000</v>
      </c>
      <c r="I9" s="93">
        <v>1337</v>
      </c>
      <c r="J9" s="36">
        <v>3.3</v>
      </c>
      <c r="K9" s="36">
        <v>5.7</v>
      </c>
      <c r="L9" s="36">
        <v>4.5999999999999996</v>
      </c>
      <c r="M9" s="37">
        <v>5.2160000000000002</v>
      </c>
      <c r="N9" s="37">
        <v>9.6000000000000002E-2</v>
      </c>
      <c r="O9" s="3" t="s">
        <v>36</v>
      </c>
    </row>
    <row r="10" spans="1:15" ht="15" customHeight="1">
      <c r="A10" s="15">
        <v>7</v>
      </c>
      <c r="B10" s="93">
        <v>1320</v>
      </c>
      <c r="C10" s="36">
        <v>110.2</v>
      </c>
      <c r="D10" s="36">
        <v>92</v>
      </c>
      <c r="E10" s="36">
        <v>99.7</v>
      </c>
      <c r="F10" s="37">
        <v>33.840000000000003</v>
      </c>
      <c r="G10" s="37">
        <v>3.3839999999999999</v>
      </c>
      <c r="H10" s="35">
        <v>31000</v>
      </c>
      <c r="I10" s="93">
        <v>1260</v>
      </c>
      <c r="J10" s="36">
        <v>3.4</v>
      </c>
      <c r="K10" s="36">
        <v>5.9</v>
      </c>
      <c r="L10" s="36">
        <v>4.0999999999999996</v>
      </c>
      <c r="M10" s="37">
        <v>5.2320000000000002</v>
      </c>
      <c r="N10" s="37">
        <v>0.125</v>
      </c>
      <c r="O10" s="3" t="s">
        <v>36</v>
      </c>
    </row>
    <row r="11" spans="1:15" ht="15" customHeight="1">
      <c r="A11" s="15">
        <v>8</v>
      </c>
      <c r="B11" s="93">
        <v>1323</v>
      </c>
      <c r="C11" s="36">
        <v>87.6</v>
      </c>
      <c r="D11" s="36">
        <v>81</v>
      </c>
      <c r="E11" s="36">
        <v>94.9</v>
      </c>
      <c r="F11" s="37">
        <v>29.1</v>
      </c>
      <c r="G11" s="37">
        <v>3.24</v>
      </c>
      <c r="H11" s="35">
        <v>31000</v>
      </c>
      <c r="I11" s="93">
        <v>1337</v>
      </c>
      <c r="J11" s="36">
        <v>3.1</v>
      </c>
      <c r="K11" s="36">
        <v>5.6</v>
      </c>
      <c r="L11" s="36">
        <v>4.0999999999999996</v>
      </c>
      <c r="M11" s="37">
        <v>4.2359999999999998</v>
      </c>
      <c r="N11" s="37">
        <v>8.5999999999999993E-2</v>
      </c>
      <c r="O11" s="3" t="s">
        <v>36</v>
      </c>
    </row>
    <row r="12" spans="1:15" ht="15" customHeight="1">
      <c r="A12" s="15">
        <v>9</v>
      </c>
      <c r="B12" s="93">
        <v>1294</v>
      </c>
      <c r="C12" s="36">
        <v>91.6</v>
      </c>
      <c r="D12" s="36">
        <v>89.6</v>
      </c>
      <c r="E12" s="36">
        <v>79</v>
      </c>
      <c r="F12" s="37">
        <v>30.06</v>
      </c>
      <c r="G12" s="37">
        <v>3.6</v>
      </c>
      <c r="H12" s="35">
        <v>32000</v>
      </c>
      <c r="I12" s="93">
        <v>1282</v>
      </c>
      <c r="J12" s="36">
        <v>3.3</v>
      </c>
      <c r="K12" s="36">
        <v>5.7</v>
      </c>
      <c r="L12" s="36">
        <v>3.7</v>
      </c>
      <c r="M12" s="37">
        <v>4.5119999999999996</v>
      </c>
      <c r="N12" s="37">
        <v>9.6000000000000002E-2</v>
      </c>
      <c r="O12" s="3" t="s">
        <v>36</v>
      </c>
    </row>
    <row r="13" spans="1:15" ht="15" customHeight="1">
      <c r="A13" s="15">
        <v>10</v>
      </c>
      <c r="B13" s="93">
        <v>1323</v>
      </c>
      <c r="C13" s="36">
        <v>106</v>
      </c>
      <c r="D13" s="36">
        <v>89</v>
      </c>
      <c r="E13" s="36">
        <v>95.7</v>
      </c>
      <c r="F13" s="37">
        <v>30.84</v>
      </c>
      <c r="G13" s="37">
        <v>3.504</v>
      </c>
      <c r="H13" s="35">
        <v>30000</v>
      </c>
      <c r="I13" s="93">
        <v>1282</v>
      </c>
      <c r="J13" s="36">
        <v>3.2</v>
      </c>
      <c r="K13" s="36">
        <v>5.5</v>
      </c>
      <c r="L13" s="36">
        <v>5.0999999999999996</v>
      </c>
      <c r="M13" s="37">
        <v>4.968</v>
      </c>
      <c r="N13" s="37">
        <v>9.0999999999999998E-2</v>
      </c>
      <c r="O13" s="3" t="s">
        <v>36</v>
      </c>
    </row>
    <row r="14" spans="1:15" ht="15" customHeight="1">
      <c r="A14" s="15">
        <v>11</v>
      </c>
      <c r="B14" s="93">
        <v>1418</v>
      </c>
      <c r="C14" s="36">
        <v>62.3</v>
      </c>
      <c r="D14" s="36">
        <v>76.8</v>
      </c>
      <c r="E14" s="36">
        <v>82.4</v>
      </c>
      <c r="F14" s="37">
        <v>29.231999999999999</v>
      </c>
      <c r="G14" s="37">
        <v>3.6960000000000002</v>
      </c>
      <c r="H14" s="35">
        <v>30000</v>
      </c>
      <c r="I14" s="93">
        <v>1381</v>
      </c>
      <c r="J14" s="36">
        <v>3.3</v>
      </c>
      <c r="K14" s="36">
        <v>5.7</v>
      </c>
      <c r="L14" s="36">
        <v>5.4</v>
      </c>
      <c r="M14" s="37">
        <v>5.9039999999999999</v>
      </c>
      <c r="N14" s="37">
        <v>0.13400000000000001</v>
      </c>
      <c r="O14" s="3" t="s">
        <v>36</v>
      </c>
    </row>
    <row r="15" spans="1:15" ht="15" customHeight="1">
      <c r="A15" s="15">
        <v>12</v>
      </c>
      <c r="B15" s="93">
        <v>1389</v>
      </c>
      <c r="C15" s="36">
        <v>93.2</v>
      </c>
      <c r="D15" s="36">
        <v>87</v>
      </c>
      <c r="E15" s="36">
        <v>94.8</v>
      </c>
      <c r="F15" s="37">
        <v>33.167999999999999</v>
      </c>
      <c r="G15" s="37">
        <v>3.84</v>
      </c>
      <c r="H15" s="35">
        <v>31000</v>
      </c>
      <c r="I15" s="93">
        <v>1394</v>
      </c>
      <c r="J15" s="36">
        <v>3.2</v>
      </c>
      <c r="K15" s="36">
        <v>5.7</v>
      </c>
      <c r="L15" s="36">
        <v>5</v>
      </c>
      <c r="M15" s="37">
        <v>6.6479999999999997</v>
      </c>
      <c r="N15" s="37">
        <v>0.14399999999999999</v>
      </c>
      <c r="O15" s="3" t="s">
        <v>36</v>
      </c>
    </row>
    <row r="16" spans="1:15" ht="15" customHeight="1">
      <c r="A16" s="15">
        <v>13</v>
      </c>
      <c r="B16" s="93">
        <v>1350</v>
      </c>
      <c r="C16" s="36">
        <v>84.2</v>
      </c>
      <c r="D16" s="36">
        <v>80</v>
      </c>
      <c r="E16" s="36">
        <v>94.8</v>
      </c>
      <c r="F16" s="37">
        <v>31.872</v>
      </c>
      <c r="G16" s="37">
        <v>3.48</v>
      </c>
      <c r="H16" s="35">
        <v>31000</v>
      </c>
      <c r="I16" s="93">
        <v>1344</v>
      </c>
      <c r="J16" s="36">
        <v>3.4</v>
      </c>
      <c r="K16" s="36">
        <v>5.9</v>
      </c>
      <c r="L16" s="36">
        <v>5.0999999999999996</v>
      </c>
      <c r="M16" s="37">
        <v>6.6719999999999997</v>
      </c>
      <c r="N16" s="37">
        <v>0.12</v>
      </c>
      <c r="O16" s="3" t="s">
        <v>36</v>
      </c>
    </row>
    <row r="17" spans="1:15" ht="15" customHeight="1">
      <c r="A17" s="15">
        <v>14</v>
      </c>
      <c r="B17" s="93">
        <v>1330</v>
      </c>
      <c r="C17" s="36">
        <v>123.9</v>
      </c>
      <c r="D17" s="36">
        <v>102</v>
      </c>
      <c r="E17" s="36">
        <v>142</v>
      </c>
      <c r="F17" s="37">
        <v>33.44</v>
      </c>
      <c r="G17" s="37">
        <v>4.8959999999999999</v>
      </c>
      <c r="H17" s="35">
        <v>30000</v>
      </c>
      <c r="I17" s="93">
        <v>1315</v>
      </c>
      <c r="J17" s="36">
        <v>3.4</v>
      </c>
      <c r="K17" s="36">
        <v>6</v>
      </c>
      <c r="L17" s="36">
        <v>5.3</v>
      </c>
      <c r="M17" s="37">
        <v>4.3920000000000003</v>
      </c>
      <c r="N17" s="37">
        <v>0.11</v>
      </c>
      <c r="O17" s="3" t="s">
        <v>36</v>
      </c>
    </row>
    <row r="18" spans="1:15" ht="15" customHeight="1">
      <c r="A18" s="15">
        <v>15</v>
      </c>
      <c r="B18" s="93">
        <v>1383</v>
      </c>
      <c r="C18" s="36">
        <v>95.8</v>
      </c>
      <c r="D18" s="36">
        <v>78.8</v>
      </c>
      <c r="E18" s="36">
        <v>87.2</v>
      </c>
      <c r="F18" s="37">
        <v>28.44</v>
      </c>
      <c r="G18" s="37">
        <v>3.3839999999999999</v>
      </c>
      <c r="H18" s="35">
        <v>30000</v>
      </c>
      <c r="I18" s="93">
        <v>1415</v>
      </c>
      <c r="J18" s="36">
        <v>3.6</v>
      </c>
      <c r="K18" s="36">
        <v>6.3</v>
      </c>
      <c r="L18" s="36">
        <v>4.5999999999999996</v>
      </c>
      <c r="M18" s="37">
        <v>6.7039999999999997</v>
      </c>
      <c r="N18" s="37">
        <v>0.10100000000000001</v>
      </c>
      <c r="O18" s="3" t="s">
        <v>36</v>
      </c>
    </row>
    <row r="19" spans="1:15" ht="15" customHeight="1">
      <c r="A19" s="15">
        <v>16</v>
      </c>
      <c r="B19" s="93">
        <v>1312</v>
      </c>
      <c r="C19" s="36">
        <v>107.4</v>
      </c>
      <c r="D19" s="36">
        <v>85</v>
      </c>
      <c r="E19" s="36">
        <v>95</v>
      </c>
      <c r="F19" s="37">
        <v>38.927999999999997</v>
      </c>
      <c r="G19" s="37">
        <v>3.6240000000000001</v>
      </c>
      <c r="H19" s="44">
        <v>29000</v>
      </c>
      <c r="I19" s="93">
        <v>1370</v>
      </c>
      <c r="J19" s="36">
        <v>3</v>
      </c>
      <c r="K19" s="36">
        <v>5.4</v>
      </c>
      <c r="L19" s="36">
        <v>6.6959999999999997</v>
      </c>
      <c r="M19" s="37">
        <v>6.6959999999999997</v>
      </c>
      <c r="N19" s="37">
        <v>0.115</v>
      </c>
      <c r="O19" s="3" t="s">
        <v>36</v>
      </c>
    </row>
    <row r="20" spans="1:15" ht="15" customHeight="1">
      <c r="A20" s="15">
        <v>17</v>
      </c>
      <c r="B20" s="93">
        <v>1245</v>
      </c>
      <c r="C20" s="36">
        <v>89.4</v>
      </c>
      <c r="D20" s="36">
        <v>85.6</v>
      </c>
      <c r="E20" s="36">
        <v>118.4</v>
      </c>
      <c r="F20" s="37">
        <v>31.14</v>
      </c>
      <c r="G20" s="37">
        <v>3.2639999999999998</v>
      </c>
      <c r="H20" s="35">
        <v>29000</v>
      </c>
      <c r="I20" s="93">
        <v>1272</v>
      </c>
      <c r="J20" s="36">
        <v>3.3</v>
      </c>
      <c r="K20" s="36">
        <v>5.6</v>
      </c>
      <c r="L20" s="36">
        <v>6.5519999999999996</v>
      </c>
      <c r="M20" s="37">
        <v>6.5519999999999996</v>
      </c>
      <c r="N20" s="37">
        <v>9.6000000000000002E-2</v>
      </c>
      <c r="O20" s="3" t="s">
        <v>36</v>
      </c>
    </row>
    <row r="21" spans="1:15" ht="15" customHeight="1">
      <c r="A21" s="15">
        <v>18</v>
      </c>
      <c r="B21" s="93">
        <v>1317</v>
      </c>
      <c r="C21" s="36">
        <v>106.4</v>
      </c>
      <c r="D21" s="36">
        <v>95.8</v>
      </c>
      <c r="E21" s="36">
        <v>92.1</v>
      </c>
      <c r="F21" s="37">
        <v>38.304000000000002</v>
      </c>
      <c r="G21" s="37">
        <v>3.3359999999999999</v>
      </c>
      <c r="H21" s="35">
        <v>28000</v>
      </c>
      <c r="I21" s="93">
        <v>1384</v>
      </c>
      <c r="J21" s="36">
        <v>3.5</v>
      </c>
      <c r="K21" s="36">
        <v>6</v>
      </c>
      <c r="L21" s="36">
        <v>7.2</v>
      </c>
      <c r="M21" s="37">
        <v>7.8</v>
      </c>
      <c r="N21" s="37">
        <v>0.12</v>
      </c>
      <c r="O21" s="3" t="s">
        <v>36</v>
      </c>
    </row>
    <row r="22" spans="1:15" ht="15" customHeight="1">
      <c r="A22" s="15">
        <v>19</v>
      </c>
      <c r="B22" s="93">
        <v>1302</v>
      </c>
      <c r="C22" s="36">
        <v>86</v>
      </c>
      <c r="D22" s="36">
        <v>76.2</v>
      </c>
      <c r="E22" s="36">
        <v>86.6</v>
      </c>
      <c r="F22" s="37">
        <v>38.448</v>
      </c>
      <c r="G22" s="37">
        <v>3.9119999999999999</v>
      </c>
      <c r="H22" s="35">
        <v>28000</v>
      </c>
      <c r="I22" s="93">
        <v>1346</v>
      </c>
      <c r="J22" s="36">
        <v>3.4</v>
      </c>
      <c r="K22" s="36">
        <v>5.9</v>
      </c>
      <c r="L22" s="36">
        <v>5.7</v>
      </c>
      <c r="M22" s="37">
        <v>6.2640000000000002</v>
      </c>
      <c r="N22" s="37">
        <v>0.13400000000000001</v>
      </c>
      <c r="O22" s="3" t="s">
        <v>36</v>
      </c>
    </row>
    <row r="23" spans="1:15" ht="15" customHeight="1">
      <c r="A23" s="15">
        <v>20</v>
      </c>
      <c r="B23" s="93">
        <v>1295</v>
      </c>
      <c r="C23" s="36">
        <v>109</v>
      </c>
      <c r="D23" s="36">
        <v>95.6</v>
      </c>
      <c r="E23" s="36">
        <v>96.4</v>
      </c>
      <c r="F23" s="37">
        <v>42.06</v>
      </c>
      <c r="G23" s="37">
        <v>3.1920000000000002</v>
      </c>
      <c r="H23" s="35">
        <v>28000</v>
      </c>
      <c r="I23" s="93">
        <v>1336</v>
      </c>
      <c r="J23" s="36">
        <v>3.3</v>
      </c>
      <c r="K23" s="36">
        <v>5.8</v>
      </c>
      <c r="L23" s="36">
        <v>5.5</v>
      </c>
      <c r="M23" s="37">
        <v>7.8</v>
      </c>
      <c r="N23" s="37">
        <v>8.5999999999999993E-2</v>
      </c>
      <c r="O23" s="3" t="s">
        <v>36</v>
      </c>
    </row>
    <row r="24" spans="1:15" ht="15" customHeight="1">
      <c r="A24" s="15">
        <v>21</v>
      </c>
      <c r="B24" s="93">
        <v>1124</v>
      </c>
      <c r="C24" s="33">
        <v>114.2</v>
      </c>
      <c r="D24" s="33">
        <v>96.4</v>
      </c>
      <c r="E24" s="33">
        <v>106</v>
      </c>
      <c r="F24" s="34">
        <v>34.176000000000002</v>
      </c>
      <c r="G24" s="34">
        <v>4.32</v>
      </c>
      <c r="H24" s="30">
        <v>28000</v>
      </c>
      <c r="I24" s="93">
        <v>1049</v>
      </c>
      <c r="J24" s="33">
        <v>3</v>
      </c>
      <c r="K24" s="33">
        <v>5.3</v>
      </c>
      <c r="L24" s="33">
        <v>5.4</v>
      </c>
      <c r="M24" s="34">
        <v>4.6559999999999997</v>
      </c>
      <c r="N24" s="34">
        <v>8.2000000000000003E-2</v>
      </c>
      <c r="O24" s="3" t="s">
        <v>36</v>
      </c>
    </row>
    <row r="25" spans="1:15" ht="15" customHeight="1">
      <c r="A25" s="15">
        <v>22</v>
      </c>
      <c r="B25" s="93">
        <v>1164</v>
      </c>
      <c r="C25" s="31">
        <v>91.4</v>
      </c>
      <c r="D25" s="31">
        <v>78.400000000000006</v>
      </c>
      <c r="E25" s="31">
        <v>90</v>
      </c>
      <c r="F25" s="32">
        <v>32.46</v>
      </c>
      <c r="G25" s="32">
        <v>3.3839999999999999</v>
      </c>
      <c r="H25" s="30">
        <v>29000</v>
      </c>
      <c r="I25" s="93">
        <v>1140</v>
      </c>
      <c r="J25" s="33">
        <v>2.9</v>
      </c>
      <c r="K25" s="33">
        <v>5.0999999999999996</v>
      </c>
      <c r="L25" s="33">
        <v>4.2</v>
      </c>
      <c r="M25" s="34">
        <v>4.68</v>
      </c>
      <c r="N25" s="34">
        <v>8.5999999999999993E-2</v>
      </c>
      <c r="O25" s="3" t="s">
        <v>36</v>
      </c>
    </row>
    <row r="26" spans="1:15" ht="15" customHeight="1">
      <c r="A26" s="15">
        <v>23</v>
      </c>
      <c r="B26" s="93">
        <v>1052</v>
      </c>
      <c r="C26" s="31">
        <v>95</v>
      </c>
      <c r="D26" s="31">
        <v>81</v>
      </c>
      <c r="E26" s="31">
        <v>98.6</v>
      </c>
      <c r="F26" s="32">
        <v>30.9</v>
      </c>
      <c r="G26" s="32">
        <v>2.952</v>
      </c>
      <c r="H26" s="30">
        <v>30000</v>
      </c>
      <c r="I26" s="93">
        <v>977</v>
      </c>
      <c r="J26" s="33">
        <v>3</v>
      </c>
      <c r="K26" s="33">
        <v>5.2</v>
      </c>
      <c r="L26" s="33">
        <v>4.2</v>
      </c>
      <c r="M26" s="34">
        <v>4.4039999999999999</v>
      </c>
      <c r="N26" s="34">
        <v>9.6000000000000002E-2</v>
      </c>
      <c r="O26" s="3" t="s">
        <v>36</v>
      </c>
    </row>
    <row r="27" spans="1:15" ht="15" customHeight="1">
      <c r="A27" s="15">
        <v>24</v>
      </c>
      <c r="B27" s="93">
        <v>1013</v>
      </c>
      <c r="C27" s="31">
        <v>96.6</v>
      </c>
      <c r="D27" s="31">
        <v>84.2</v>
      </c>
      <c r="E27" s="31">
        <v>97.3</v>
      </c>
      <c r="F27" s="32">
        <v>31.08</v>
      </c>
      <c r="G27" s="32">
        <v>3.6240000000000001</v>
      </c>
      <c r="H27" s="30">
        <v>30000</v>
      </c>
      <c r="I27" s="93">
        <v>1032</v>
      </c>
      <c r="J27" s="33">
        <v>3.2</v>
      </c>
      <c r="K27" s="33">
        <v>5.6</v>
      </c>
      <c r="L27" s="33">
        <v>4.7</v>
      </c>
      <c r="M27" s="34">
        <v>3.6480000000000001</v>
      </c>
      <c r="N27" s="34">
        <v>9.0999999999999998E-2</v>
      </c>
      <c r="O27" s="3" t="s">
        <v>36</v>
      </c>
    </row>
    <row r="28" spans="1:15" ht="15" customHeight="1">
      <c r="A28" s="15">
        <v>25</v>
      </c>
      <c r="B28" s="93">
        <v>1030</v>
      </c>
      <c r="C28" s="31">
        <v>105</v>
      </c>
      <c r="D28" s="31">
        <v>88.8</v>
      </c>
      <c r="E28" s="31">
        <v>76.8</v>
      </c>
      <c r="F28" s="32">
        <v>37.247999999999998</v>
      </c>
      <c r="G28" s="32">
        <v>3.0960000000000001</v>
      </c>
      <c r="H28" s="30">
        <v>29000</v>
      </c>
      <c r="I28" s="93">
        <v>1013</v>
      </c>
      <c r="J28" s="33">
        <v>3.1</v>
      </c>
      <c r="K28" s="33">
        <v>5.4</v>
      </c>
      <c r="L28" s="33">
        <v>3.9</v>
      </c>
      <c r="M28" s="34">
        <v>4.5839999999999996</v>
      </c>
      <c r="N28" s="34">
        <v>8.2000000000000003E-2</v>
      </c>
      <c r="O28" s="3" t="s">
        <v>36</v>
      </c>
    </row>
    <row r="29" spans="1:15" ht="15" customHeight="1">
      <c r="A29" s="15">
        <v>26</v>
      </c>
      <c r="B29" s="93">
        <v>940</v>
      </c>
      <c r="C29" s="31">
        <v>92.8</v>
      </c>
      <c r="D29" s="31">
        <v>78</v>
      </c>
      <c r="E29" s="31">
        <v>85.7</v>
      </c>
      <c r="F29" s="32">
        <v>28.38</v>
      </c>
      <c r="G29" s="32">
        <v>2.976</v>
      </c>
      <c r="H29" s="30">
        <v>29000</v>
      </c>
      <c r="I29" s="93">
        <v>889</v>
      </c>
      <c r="J29" s="33">
        <v>3</v>
      </c>
      <c r="K29" s="33">
        <v>5.3</v>
      </c>
      <c r="L29" s="33">
        <v>4.2</v>
      </c>
      <c r="M29" s="34">
        <v>4.056</v>
      </c>
      <c r="N29" s="34">
        <v>7.6999999999999999E-2</v>
      </c>
      <c r="O29" s="3" t="s">
        <v>36</v>
      </c>
    </row>
    <row r="30" spans="1:15" ht="15" customHeight="1">
      <c r="A30" s="15">
        <v>27</v>
      </c>
      <c r="B30" s="93">
        <v>993</v>
      </c>
      <c r="C30" s="31">
        <v>105.4</v>
      </c>
      <c r="D30" s="31">
        <v>87.8</v>
      </c>
      <c r="E30" s="31">
        <v>90.5</v>
      </c>
      <c r="F30" s="32">
        <v>26.76</v>
      </c>
      <c r="G30" s="32">
        <v>3.048</v>
      </c>
      <c r="H30" s="30">
        <v>28000</v>
      </c>
      <c r="I30" s="93">
        <v>999</v>
      </c>
      <c r="J30" s="33">
        <v>3.3</v>
      </c>
      <c r="K30" s="33">
        <v>5.7</v>
      </c>
      <c r="L30" s="33">
        <v>4.7</v>
      </c>
      <c r="M30" s="34">
        <v>4.72</v>
      </c>
      <c r="N30" s="34">
        <v>8.2000000000000003E-2</v>
      </c>
      <c r="O30" s="3" t="s">
        <v>36</v>
      </c>
    </row>
    <row r="31" spans="1:15" ht="15" customHeight="1">
      <c r="A31" s="15">
        <v>28</v>
      </c>
      <c r="B31" s="93">
        <v>991</v>
      </c>
      <c r="C31" s="31">
        <v>94.6</v>
      </c>
      <c r="D31" s="31">
        <v>79.400000000000006</v>
      </c>
      <c r="E31" s="31">
        <v>96</v>
      </c>
      <c r="F31" s="32">
        <v>30.54</v>
      </c>
      <c r="G31" s="32">
        <v>3.552</v>
      </c>
      <c r="H31" s="30">
        <v>30000</v>
      </c>
      <c r="I31" s="93">
        <v>980</v>
      </c>
      <c r="J31" s="33">
        <v>2.9</v>
      </c>
      <c r="K31" s="33">
        <v>5.0999999999999996</v>
      </c>
      <c r="L31" s="33">
        <v>4.5999999999999996</v>
      </c>
      <c r="M31" s="34">
        <v>4.8</v>
      </c>
      <c r="N31" s="34">
        <v>0.11</v>
      </c>
      <c r="O31" s="3" t="s">
        <v>36</v>
      </c>
    </row>
    <row r="32" spans="1:15" ht="15" customHeight="1">
      <c r="A32" s="15">
        <v>29</v>
      </c>
      <c r="B32" s="95">
        <v>1097</v>
      </c>
      <c r="C32" s="31">
        <v>95.4</v>
      </c>
      <c r="D32" s="31">
        <v>80.400000000000006</v>
      </c>
      <c r="E32" s="31">
        <v>94.3</v>
      </c>
      <c r="F32" s="32">
        <v>29.7</v>
      </c>
      <c r="G32" s="32">
        <v>3.36</v>
      </c>
      <c r="H32" s="30">
        <v>29000</v>
      </c>
      <c r="I32" s="95">
        <v>1075</v>
      </c>
      <c r="J32" s="33">
        <v>3</v>
      </c>
      <c r="K32" s="33">
        <v>5</v>
      </c>
      <c r="L32" s="33">
        <v>5.0999999999999996</v>
      </c>
      <c r="M32" s="34">
        <v>5.6639999999999997</v>
      </c>
      <c r="N32" s="34">
        <v>9.6000000000000002E-2</v>
      </c>
      <c r="O32" s="3" t="s">
        <v>36</v>
      </c>
    </row>
    <row r="33" spans="1:15" ht="15" customHeight="1">
      <c r="A33" s="15"/>
      <c r="B33" s="94"/>
      <c r="C33" s="31"/>
      <c r="D33" s="31"/>
      <c r="E33" s="31"/>
      <c r="F33" s="32"/>
      <c r="G33" s="32"/>
      <c r="H33" s="30"/>
      <c r="I33" s="94"/>
      <c r="J33" s="33"/>
      <c r="K33" s="33"/>
      <c r="L33" s="33"/>
      <c r="M33" s="34"/>
      <c r="N33" s="34"/>
      <c r="O33" s="3"/>
    </row>
    <row r="34" spans="1:15" ht="15" customHeight="1">
      <c r="A34" s="15"/>
      <c r="B34" s="94"/>
      <c r="C34" s="31"/>
      <c r="D34" s="31"/>
      <c r="E34" s="31"/>
      <c r="F34" s="32"/>
      <c r="G34" s="32"/>
      <c r="H34" s="30"/>
      <c r="I34" s="94"/>
      <c r="J34" s="33"/>
      <c r="K34" s="33"/>
      <c r="L34" s="33"/>
      <c r="M34" s="34"/>
      <c r="N34" s="34"/>
      <c r="O34" s="3"/>
    </row>
    <row r="35" spans="1:15" ht="15" customHeight="1">
      <c r="A35" s="50" t="s">
        <v>35</v>
      </c>
      <c r="B35" s="3">
        <f>SUM(B4:B34)</f>
        <v>36064</v>
      </c>
      <c r="C35" s="16">
        <f t="shared" ref="C35:N35" si="0">SUM(C4:C34)</f>
        <v>2823.3000000000006</v>
      </c>
      <c r="D35" s="16">
        <f t="shared" si="0"/>
        <v>2491.0000000000005</v>
      </c>
      <c r="E35" s="16">
        <f t="shared" si="0"/>
        <v>2772.9</v>
      </c>
      <c r="F35" s="4">
        <f t="shared" si="0"/>
        <v>938.90000000000009</v>
      </c>
      <c r="G35" s="4">
        <f t="shared" si="0"/>
        <v>102.72000000000001</v>
      </c>
      <c r="H35" s="3">
        <f t="shared" si="0"/>
        <v>859000</v>
      </c>
      <c r="I35" s="3">
        <f t="shared" si="0"/>
        <v>36115</v>
      </c>
      <c r="J35" s="16">
        <f t="shared" si="0"/>
        <v>94.8</v>
      </c>
      <c r="K35" s="16">
        <f t="shared" si="0"/>
        <v>165.29999999999998</v>
      </c>
      <c r="L35" s="16">
        <f t="shared" si="0"/>
        <v>140.44800000000001</v>
      </c>
      <c r="M35" s="4">
        <f t="shared" si="0"/>
        <v>156.62399999999997</v>
      </c>
      <c r="N35" s="4">
        <f t="shared" si="0"/>
        <v>3.0079999999999996</v>
      </c>
      <c r="O35" s="3" t="s">
        <v>36</v>
      </c>
    </row>
    <row r="36" spans="1:15" ht="20.100000000000001" customHeight="1">
      <c r="A36" s="50" t="s">
        <v>2</v>
      </c>
      <c r="B36" s="3">
        <f>MIN(B4:B34)</f>
        <v>940</v>
      </c>
      <c r="C36" s="16">
        <f t="shared" ref="C36:N36" si="1">MIN(C4:C34)</f>
        <v>62.3</v>
      </c>
      <c r="D36" s="16">
        <f t="shared" si="1"/>
        <v>76.2</v>
      </c>
      <c r="E36" s="16">
        <f t="shared" si="1"/>
        <v>76.8</v>
      </c>
      <c r="F36" s="4">
        <f t="shared" si="1"/>
        <v>26.76</v>
      </c>
      <c r="G36" s="4">
        <f t="shared" si="1"/>
        <v>2.952</v>
      </c>
      <c r="H36" s="3">
        <f t="shared" si="1"/>
        <v>28000</v>
      </c>
      <c r="I36" s="3">
        <f t="shared" si="1"/>
        <v>889</v>
      </c>
      <c r="J36" s="16">
        <f t="shared" si="1"/>
        <v>2.9</v>
      </c>
      <c r="K36" s="16">
        <f t="shared" si="1"/>
        <v>5</v>
      </c>
      <c r="L36" s="16">
        <f t="shared" si="1"/>
        <v>3.5</v>
      </c>
      <c r="M36" s="4">
        <f t="shared" si="1"/>
        <v>3.6480000000000001</v>
      </c>
      <c r="N36" s="4">
        <f t="shared" si="1"/>
        <v>7.6999999999999999E-2</v>
      </c>
      <c r="O36" s="3" t="s">
        <v>36</v>
      </c>
    </row>
    <row r="37" spans="1:15" ht="20.100000000000001" customHeight="1">
      <c r="A37" s="50" t="s">
        <v>3</v>
      </c>
      <c r="B37" s="3">
        <f>MAX(B4:B34)</f>
        <v>1418</v>
      </c>
      <c r="C37" s="16">
        <f t="shared" ref="C37:N37" si="2">MAX(C4:C34)</f>
        <v>123.9</v>
      </c>
      <c r="D37" s="16">
        <f t="shared" si="2"/>
        <v>102</v>
      </c>
      <c r="E37" s="16">
        <f t="shared" si="2"/>
        <v>142</v>
      </c>
      <c r="F37" s="4">
        <f t="shared" si="2"/>
        <v>42.06</v>
      </c>
      <c r="G37" s="4">
        <f t="shared" si="2"/>
        <v>4.8959999999999999</v>
      </c>
      <c r="H37" s="3">
        <f t="shared" si="2"/>
        <v>32000</v>
      </c>
      <c r="I37" s="3">
        <f t="shared" si="2"/>
        <v>1455</v>
      </c>
      <c r="J37" s="16">
        <f t="shared" si="2"/>
        <v>4.3</v>
      </c>
      <c r="K37" s="16">
        <f t="shared" si="2"/>
        <v>7.5</v>
      </c>
      <c r="L37" s="16">
        <f t="shared" si="2"/>
        <v>7.2</v>
      </c>
      <c r="M37" s="4">
        <f t="shared" si="2"/>
        <v>7.8</v>
      </c>
      <c r="N37" s="4">
        <f t="shared" si="2"/>
        <v>0.14399999999999999</v>
      </c>
      <c r="O37" s="3" t="s">
        <v>36</v>
      </c>
    </row>
    <row r="38" spans="1:15" ht="19.5" customHeight="1">
      <c r="A38" s="50" t="s">
        <v>4</v>
      </c>
      <c r="B38" s="3">
        <f>AVERAGE(B4:B34)</f>
        <v>1243.5862068965516</v>
      </c>
      <c r="C38" s="16">
        <f t="shared" ref="C38:N38" si="3">AVERAGE(C4:C34)</f>
        <v>97.355172413793127</v>
      </c>
      <c r="D38" s="16">
        <f t="shared" si="3"/>
        <v>85.89655172413795</v>
      </c>
      <c r="E38" s="16">
        <f t="shared" si="3"/>
        <v>95.617241379310343</v>
      </c>
      <c r="F38" s="4">
        <f t="shared" si="3"/>
        <v>32.375862068965517</v>
      </c>
      <c r="G38" s="4">
        <f t="shared" si="3"/>
        <v>3.5420689655172417</v>
      </c>
      <c r="H38" s="3">
        <f>ROUND((AVERAGE(H4:H34)),-3)</f>
        <v>30000</v>
      </c>
      <c r="I38" s="3">
        <f t="shared" si="3"/>
        <v>1245.344827586207</v>
      </c>
      <c r="J38" s="16">
        <f t="shared" si="3"/>
        <v>3.2689655172413792</v>
      </c>
      <c r="K38" s="16">
        <f t="shared" si="3"/>
        <v>5.6999999999999993</v>
      </c>
      <c r="L38" s="16">
        <f t="shared" si="3"/>
        <v>4.8430344827586209</v>
      </c>
      <c r="M38" s="4">
        <f t="shared" si="3"/>
        <v>5.4008275862068951</v>
      </c>
      <c r="N38" s="4">
        <f t="shared" si="3"/>
        <v>0.10372413793103447</v>
      </c>
      <c r="O38" s="3" t="s">
        <v>36</v>
      </c>
    </row>
  </sheetData>
  <mergeCells count="6"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480" priority="65" stopIfTrue="1" operator="greaterThan">
      <formula>40</formula>
    </cfRule>
  </conditionalFormatting>
  <conditionalFormatting sqref="J39:J65536 J2:J3 J5:J34">
    <cfRule type="cellIs" dxfId="479" priority="64" stopIfTrue="1" operator="greaterThan">
      <formula>10</formula>
    </cfRule>
  </conditionalFormatting>
  <conditionalFormatting sqref="L39:L65536 L2:L3 L5:L34">
    <cfRule type="cellIs" dxfId="478" priority="63" stopIfTrue="1" operator="greaterThan">
      <formula>10</formula>
    </cfRule>
  </conditionalFormatting>
  <conditionalFormatting sqref="M39:M65536 M2:M3 M5:M34">
    <cfRule type="cellIs" dxfId="477" priority="62" stopIfTrue="1" operator="greaterThan">
      <formula>20</formula>
    </cfRule>
  </conditionalFormatting>
  <conditionalFormatting sqref="N39:N65536 N2:N3 N5:N34">
    <cfRule type="cellIs" dxfId="476" priority="61" stopIfTrue="1" operator="greaterThan">
      <formula>2</formula>
    </cfRule>
  </conditionalFormatting>
  <conditionalFormatting sqref="O2:O65536">
    <cfRule type="cellIs" dxfId="475" priority="60" stopIfTrue="1" operator="greaterThan">
      <formula>3000</formula>
    </cfRule>
  </conditionalFormatting>
  <conditionalFormatting sqref="K5:K15">
    <cfRule type="cellIs" dxfId="474" priority="59" stopIfTrue="1" operator="greaterThan">
      <formula>40</formula>
    </cfRule>
  </conditionalFormatting>
  <conditionalFormatting sqref="J5:J15">
    <cfRule type="cellIs" dxfId="473" priority="58" stopIfTrue="1" operator="greaterThan">
      <formula>10</formula>
    </cfRule>
  </conditionalFormatting>
  <conditionalFormatting sqref="L5:L15">
    <cfRule type="cellIs" dxfId="472" priority="57" stopIfTrue="1" operator="greaterThan">
      <formula>10</formula>
    </cfRule>
  </conditionalFormatting>
  <conditionalFormatting sqref="M5:M15">
    <cfRule type="cellIs" dxfId="471" priority="56" stopIfTrue="1" operator="greaterThan">
      <formula>20</formula>
    </cfRule>
  </conditionalFormatting>
  <conditionalFormatting sqref="N5:N15">
    <cfRule type="cellIs" dxfId="470" priority="55" stopIfTrue="1" operator="greaterThan">
      <formula>2</formula>
    </cfRule>
  </conditionalFormatting>
  <conditionalFormatting sqref="K17">
    <cfRule type="cellIs" dxfId="469" priority="54" stopIfTrue="1" operator="greaterThan">
      <formula>40</formula>
    </cfRule>
  </conditionalFormatting>
  <conditionalFormatting sqref="J17">
    <cfRule type="cellIs" dxfId="468" priority="53" stopIfTrue="1" operator="greaterThan">
      <formula>10</formula>
    </cfRule>
  </conditionalFormatting>
  <conditionalFormatting sqref="L17">
    <cfRule type="cellIs" dxfId="467" priority="52" stopIfTrue="1" operator="greaterThan">
      <formula>10</formula>
    </cfRule>
  </conditionalFormatting>
  <conditionalFormatting sqref="M17">
    <cfRule type="cellIs" dxfId="466" priority="51" stopIfTrue="1" operator="greaterThan">
      <formula>20</formula>
    </cfRule>
  </conditionalFormatting>
  <conditionalFormatting sqref="N17">
    <cfRule type="cellIs" dxfId="465" priority="50" stopIfTrue="1" operator="greaterThan">
      <formula>2</formula>
    </cfRule>
  </conditionalFormatting>
  <conditionalFormatting sqref="K17">
    <cfRule type="cellIs" dxfId="464" priority="49" stopIfTrue="1" operator="greaterThan">
      <formula>40</formula>
    </cfRule>
  </conditionalFormatting>
  <conditionalFormatting sqref="J17">
    <cfRule type="cellIs" dxfId="463" priority="48" stopIfTrue="1" operator="greaterThan">
      <formula>10</formula>
    </cfRule>
  </conditionalFormatting>
  <conditionalFormatting sqref="L17">
    <cfRule type="cellIs" dxfId="462" priority="47" stopIfTrue="1" operator="greaterThan">
      <formula>10</formula>
    </cfRule>
  </conditionalFormatting>
  <conditionalFormatting sqref="M17">
    <cfRule type="cellIs" dxfId="461" priority="46" stopIfTrue="1" operator="greaterThan">
      <formula>20</formula>
    </cfRule>
  </conditionalFormatting>
  <conditionalFormatting sqref="N17">
    <cfRule type="cellIs" dxfId="460" priority="45" stopIfTrue="1" operator="greaterThan">
      <formula>2</formula>
    </cfRule>
  </conditionalFormatting>
  <conditionalFormatting sqref="K12">
    <cfRule type="cellIs" dxfId="459" priority="44" stopIfTrue="1" operator="greaterThan">
      <formula>40</formula>
    </cfRule>
  </conditionalFormatting>
  <conditionalFormatting sqref="J12">
    <cfRule type="cellIs" dxfId="458" priority="43" stopIfTrue="1" operator="greaterThan">
      <formula>10</formula>
    </cfRule>
  </conditionalFormatting>
  <conditionalFormatting sqref="L12">
    <cfRule type="cellIs" dxfId="457" priority="42" stopIfTrue="1" operator="greaterThan">
      <formula>10</formula>
    </cfRule>
  </conditionalFormatting>
  <conditionalFormatting sqref="M12">
    <cfRule type="cellIs" dxfId="456" priority="41" stopIfTrue="1" operator="greaterThan">
      <formula>20</formula>
    </cfRule>
  </conditionalFormatting>
  <conditionalFormatting sqref="N12">
    <cfRule type="cellIs" dxfId="455" priority="40" stopIfTrue="1" operator="greaterThan">
      <formula>2</formula>
    </cfRule>
  </conditionalFormatting>
  <conditionalFormatting sqref="J12">
    <cfRule type="cellIs" dxfId="454" priority="39" stopIfTrue="1" operator="greaterThan">
      <formula>10</formula>
    </cfRule>
  </conditionalFormatting>
  <conditionalFormatting sqref="J12">
    <cfRule type="cellIs" dxfId="453" priority="38" stopIfTrue="1" operator="greaterThan">
      <formula>10</formula>
    </cfRule>
  </conditionalFormatting>
  <conditionalFormatting sqref="K12">
    <cfRule type="cellIs" dxfId="452" priority="37" stopIfTrue="1" operator="greaterThan">
      <formula>40</formula>
    </cfRule>
  </conditionalFormatting>
  <conditionalFormatting sqref="J12">
    <cfRule type="cellIs" dxfId="451" priority="36" stopIfTrue="1" operator="greaterThan">
      <formula>10</formula>
    </cfRule>
  </conditionalFormatting>
  <conditionalFormatting sqref="L12">
    <cfRule type="cellIs" dxfId="450" priority="35" stopIfTrue="1" operator="greaterThan">
      <formula>10</formula>
    </cfRule>
  </conditionalFormatting>
  <conditionalFormatting sqref="M12">
    <cfRule type="cellIs" dxfId="449" priority="34" stopIfTrue="1" operator="greaterThan">
      <formula>20</formula>
    </cfRule>
  </conditionalFormatting>
  <conditionalFormatting sqref="N12">
    <cfRule type="cellIs" dxfId="448" priority="33" stopIfTrue="1" operator="greaterThan">
      <formula>2</formula>
    </cfRule>
  </conditionalFormatting>
  <conditionalFormatting sqref="K5:K32">
    <cfRule type="cellIs" dxfId="447" priority="32" stopIfTrue="1" operator="greaterThan">
      <formula>40</formula>
    </cfRule>
  </conditionalFormatting>
  <conditionalFormatting sqref="J5:J32">
    <cfRule type="cellIs" dxfId="446" priority="31" stopIfTrue="1" operator="greaterThan">
      <formula>10</formula>
    </cfRule>
  </conditionalFormatting>
  <conditionalFormatting sqref="L5:L32">
    <cfRule type="cellIs" dxfId="445" priority="30" stopIfTrue="1" operator="greaterThan">
      <formula>10</formula>
    </cfRule>
  </conditionalFormatting>
  <conditionalFormatting sqref="M5:M32">
    <cfRule type="cellIs" dxfId="444" priority="29" stopIfTrue="1" operator="greaterThan">
      <formula>20</formula>
    </cfRule>
  </conditionalFormatting>
  <conditionalFormatting sqref="N5:N32">
    <cfRule type="cellIs" dxfId="443" priority="28" stopIfTrue="1" operator="greaterThan">
      <formula>2</formula>
    </cfRule>
  </conditionalFormatting>
  <conditionalFormatting sqref="K5:K15">
    <cfRule type="cellIs" dxfId="442" priority="27" stopIfTrue="1" operator="greaterThan">
      <formula>40</formula>
    </cfRule>
  </conditionalFormatting>
  <conditionalFormatting sqref="J5:J15">
    <cfRule type="cellIs" dxfId="441" priority="26" stopIfTrue="1" operator="greaterThan">
      <formula>10</formula>
    </cfRule>
  </conditionalFormatting>
  <conditionalFormatting sqref="L5:L15">
    <cfRule type="cellIs" dxfId="440" priority="25" stopIfTrue="1" operator="greaterThan">
      <formula>10</formula>
    </cfRule>
  </conditionalFormatting>
  <conditionalFormatting sqref="M5:M15">
    <cfRule type="cellIs" dxfId="439" priority="24" stopIfTrue="1" operator="greaterThan">
      <formula>20</formula>
    </cfRule>
  </conditionalFormatting>
  <conditionalFormatting sqref="N5:N15">
    <cfRule type="cellIs" dxfId="438" priority="23" stopIfTrue="1" operator="greaterThan">
      <formula>2</formula>
    </cfRule>
  </conditionalFormatting>
  <conditionalFormatting sqref="K17">
    <cfRule type="cellIs" dxfId="437" priority="22" stopIfTrue="1" operator="greaterThan">
      <formula>40</formula>
    </cfRule>
  </conditionalFormatting>
  <conditionalFormatting sqref="J17">
    <cfRule type="cellIs" dxfId="436" priority="21" stopIfTrue="1" operator="greaterThan">
      <formula>10</formula>
    </cfRule>
  </conditionalFormatting>
  <conditionalFormatting sqref="L17">
    <cfRule type="cellIs" dxfId="435" priority="20" stopIfTrue="1" operator="greaterThan">
      <formula>10</formula>
    </cfRule>
  </conditionalFormatting>
  <conditionalFormatting sqref="M17">
    <cfRule type="cellIs" dxfId="434" priority="19" stopIfTrue="1" operator="greaterThan">
      <formula>20</formula>
    </cfRule>
  </conditionalFormatting>
  <conditionalFormatting sqref="N17">
    <cfRule type="cellIs" dxfId="433" priority="18" stopIfTrue="1" operator="greaterThan">
      <formula>2</formula>
    </cfRule>
  </conditionalFormatting>
  <conditionalFormatting sqref="K17">
    <cfRule type="cellIs" dxfId="432" priority="17" stopIfTrue="1" operator="greaterThan">
      <formula>40</formula>
    </cfRule>
  </conditionalFormatting>
  <conditionalFormatting sqref="J17">
    <cfRule type="cellIs" dxfId="431" priority="16" stopIfTrue="1" operator="greaterThan">
      <formula>10</formula>
    </cfRule>
  </conditionalFormatting>
  <conditionalFormatting sqref="L17">
    <cfRule type="cellIs" dxfId="430" priority="15" stopIfTrue="1" operator="greaterThan">
      <formula>10</formula>
    </cfRule>
  </conditionalFormatting>
  <conditionalFormatting sqref="M17">
    <cfRule type="cellIs" dxfId="429" priority="14" stopIfTrue="1" operator="greaterThan">
      <formula>20</formula>
    </cfRule>
  </conditionalFormatting>
  <conditionalFormatting sqref="N17">
    <cfRule type="cellIs" dxfId="428" priority="13" stopIfTrue="1" operator="greaterThan">
      <formula>2</formula>
    </cfRule>
  </conditionalFormatting>
  <conditionalFormatting sqref="K12">
    <cfRule type="cellIs" dxfId="427" priority="12" stopIfTrue="1" operator="greaterThan">
      <formula>40</formula>
    </cfRule>
  </conditionalFormatting>
  <conditionalFormatting sqref="J12">
    <cfRule type="cellIs" dxfId="426" priority="11" stopIfTrue="1" operator="greaterThan">
      <formula>10</formula>
    </cfRule>
  </conditionalFormatting>
  <conditionalFormatting sqref="L12">
    <cfRule type="cellIs" dxfId="425" priority="10" stopIfTrue="1" operator="greaterThan">
      <formula>10</formula>
    </cfRule>
  </conditionalFormatting>
  <conditionalFormatting sqref="M12">
    <cfRule type="cellIs" dxfId="424" priority="9" stopIfTrue="1" operator="greaterThan">
      <formula>20</formula>
    </cfRule>
  </conditionalFormatting>
  <conditionalFormatting sqref="N12">
    <cfRule type="cellIs" dxfId="423" priority="8" stopIfTrue="1" operator="greaterThan">
      <formula>2</formula>
    </cfRule>
  </conditionalFormatting>
  <conditionalFormatting sqref="J12">
    <cfRule type="cellIs" dxfId="422" priority="7" stopIfTrue="1" operator="greaterThan">
      <formula>10</formula>
    </cfRule>
  </conditionalFormatting>
  <conditionalFormatting sqref="J12">
    <cfRule type="cellIs" dxfId="421" priority="6" stopIfTrue="1" operator="greaterThan">
      <formula>10</formula>
    </cfRule>
  </conditionalFormatting>
  <conditionalFormatting sqref="K12">
    <cfRule type="cellIs" dxfId="420" priority="5" stopIfTrue="1" operator="greaterThan">
      <formula>40</formula>
    </cfRule>
  </conditionalFormatting>
  <conditionalFormatting sqref="J12">
    <cfRule type="cellIs" dxfId="419" priority="4" stopIfTrue="1" operator="greaterThan">
      <formula>10</formula>
    </cfRule>
  </conditionalFormatting>
  <conditionalFormatting sqref="L12">
    <cfRule type="cellIs" dxfId="418" priority="3" stopIfTrue="1" operator="greaterThan">
      <formula>10</formula>
    </cfRule>
  </conditionalFormatting>
  <conditionalFormatting sqref="M12">
    <cfRule type="cellIs" dxfId="417" priority="2" stopIfTrue="1" operator="greaterThan">
      <formula>20</formula>
    </cfRule>
  </conditionalFormatting>
  <conditionalFormatting sqref="N12">
    <cfRule type="cellIs" dxfId="416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O38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A1" s="114" t="s">
        <v>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70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12" t="s">
        <v>0</v>
      </c>
      <c r="I3" s="115"/>
      <c r="J3" s="55" t="s">
        <v>6</v>
      </c>
      <c r="K3" s="55" t="s">
        <v>7</v>
      </c>
      <c r="L3" s="55" t="s">
        <v>8</v>
      </c>
      <c r="M3" s="55" t="s">
        <v>9</v>
      </c>
      <c r="N3" s="55" t="s">
        <v>10</v>
      </c>
      <c r="O3" s="13" t="s">
        <v>0</v>
      </c>
    </row>
    <row r="4" spans="1:15" ht="15" customHeight="1">
      <c r="A4" s="15">
        <v>1</v>
      </c>
      <c r="B4" s="45">
        <v>1117</v>
      </c>
      <c r="C4" s="48">
        <v>100.8</v>
      </c>
      <c r="D4" s="46">
        <v>84.4</v>
      </c>
      <c r="E4" s="48">
        <v>92</v>
      </c>
      <c r="F4" s="47">
        <v>26.7</v>
      </c>
      <c r="G4" s="47">
        <v>3</v>
      </c>
      <c r="H4" s="45">
        <v>31000</v>
      </c>
      <c r="I4" s="45">
        <v>1125</v>
      </c>
      <c r="J4" s="46">
        <v>2.9</v>
      </c>
      <c r="K4" s="48">
        <v>5</v>
      </c>
      <c r="L4" s="48">
        <v>4</v>
      </c>
      <c r="M4" s="46">
        <v>5.1360000000000001</v>
      </c>
      <c r="N4" s="47">
        <v>7.1999999999999995E-2</v>
      </c>
      <c r="O4" s="3" t="s">
        <v>36</v>
      </c>
    </row>
    <row r="5" spans="1:15" ht="15" customHeight="1">
      <c r="A5" s="15">
        <v>2</v>
      </c>
      <c r="B5" s="35">
        <v>1179</v>
      </c>
      <c r="C5" s="36">
        <v>98.6</v>
      </c>
      <c r="D5" s="36">
        <v>79</v>
      </c>
      <c r="E5" s="36">
        <v>90</v>
      </c>
      <c r="F5" s="37">
        <v>33.24</v>
      </c>
      <c r="G5" s="37">
        <v>3.0960000000000001</v>
      </c>
      <c r="H5" s="35">
        <v>30000</v>
      </c>
      <c r="I5" s="35">
        <v>1152</v>
      </c>
      <c r="J5" s="36">
        <v>2.8</v>
      </c>
      <c r="K5" s="36">
        <v>4.9000000000000004</v>
      </c>
      <c r="L5" s="36">
        <v>3.6</v>
      </c>
      <c r="M5" s="37">
        <v>6.2160000000000002</v>
      </c>
      <c r="N5" s="37">
        <v>8.2000000000000003E-2</v>
      </c>
      <c r="O5" s="3" t="s">
        <v>36</v>
      </c>
    </row>
    <row r="6" spans="1:15" ht="15" customHeight="1">
      <c r="A6" s="15">
        <v>3</v>
      </c>
      <c r="B6" s="35">
        <v>1242</v>
      </c>
      <c r="C6" s="36">
        <v>92</v>
      </c>
      <c r="D6" s="36">
        <v>78.8</v>
      </c>
      <c r="E6" s="36">
        <v>98</v>
      </c>
      <c r="F6" s="37">
        <v>32.56</v>
      </c>
      <c r="G6" s="37">
        <v>3.9359999999999999</v>
      </c>
      <c r="H6" s="35">
        <v>33000</v>
      </c>
      <c r="I6" s="35">
        <v>1224</v>
      </c>
      <c r="J6" s="36">
        <v>2.7</v>
      </c>
      <c r="K6" s="36">
        <v>4.5999999999999996</v>
      </c>
      <c r="L6" s="36">
        <v>4.8</v>
      </c>
      <c r="M6" s="37">
        <v>6.2640000000000002</v>
      </c>
      <c r="N6" s="37">
        <v>5.8000000000000003E-2</v>
      </c>
      <c r="O6" s="3" t="s">
        <v>36</v>
      </c>
    </row>
    <row r="7" spans="1:15" ht="15" customHeight="1">
      <c r="A7" s="15">
        <v>4</v>
      </c>
      <c r="B7" s="35">
        <v>1183</v>
      </c>
      <c r="C7" s="36">
        <v>105.6</v>
      </c>
      <c r="D7" s="36">
        <v>87</v>
      </c>
      <c r="E7" s="36">
        <v>104</v>
      </c>
      <c r="F7" s="37">
        <v>30.78</v>
      </c>
      <c r="G7" s="37">
        <v>2.976</v>
      </c>
      <c r="H7" s="35">
        <v>28000</v>
      </c>
      <c r="I7" s="35">
        <v>1156</v>
      </c>
      <c r="J7" s="36">
        <v>3.1</v>
      </c>
      <c r="K7" s="36">
        <v>5.4</v>
      </c>
      <c r="L7" s="36">
        <v>5.6</v>
      </c>
      <c r="M7" s="37">
        <v>6.7679999999999998</v>
      </c>
      <c r="N7" s="37">
        <v>6.2E-2</v>
      </c>
      <c r="O7" s="3" t="s">
        <v>36</v>
      </c>
    </row>
    <row r="8" spans="1:15" ht="15" customHeight="1">
      <c r="A8" s="15">
        <v>5</v>
      </c>
      <c r="B8" s="35">
        <v>1195</v>
      </c>
      <c r="C8" s="36">
        <v>83.8</v>
      </c>
      <c r="D8" s="36">
        <v>69.400000000000006</v>
      </c>
      <c r="E8" s="36">
        <v>90</v>
      </c>
      <c r="F8" s="37">
        <v>31.36</v>
      </c>
      <c r="G8" s="37">
        <v>2.64</v>
      </c>
      <c r="H8" s="35">
        <v>28000</v>
      </c>
      <c r="I8" s="35">
        <v>1173</v>
      </c>
      <c r="J8" s="36">
        <v>2.8</v>
      </c>
      <c r="K8" s="36">
        <v>5</v>
      </c>
      <c r="L8" s="36">
        <v>5.6</v>
      </c>
      <c r="M8" s="37">
        <v>6.1920000000000002</v>
      </c>
      <c r="N8" s="37">
        <v>3.7999999999999999E-2</v>
      </c>
      <c r="O8" s="3" t="s">
        <v>36</v>
      </c>
    </row>
    <row r="9" spans="1:15" ht="15" customHeight="1">
      <c r="A9" s="15">
        <v>6</v>
      </c>
      <c r="B9" s="35">
        <v>1194</v>
      </c>
      <c r="C9" s="36">
        <v>106.2</v>
      </c>
      <c r="D9" s="36">
        <v>90.8</v>
      </c>
      <c r="E9" s="36">
        <v>86.7</v>
      </c>
      <c r="F9" s="37">
        <v>28.38</v>
      </c>
      <c r="G9" s="37">
        <v>3.6960000000000002</v>
      </c>
      <c r="H9" s="35">
        <v>31000</v>
      </c>
      <c r="I9" s="35">
        <v>1173</v>
      </c>
      <c r="J9" s="36">
        <v>3</v>
      </c>
      <c r="K9" s="36">
        <v>5.2</v>
      </c>
      <c r="L9" s="36">
        <v>4.5999999999999996</v>
      </c>
      <c r="M9" s="37">
        <v>7.5039999999999996</v>
      </c>
      <c r="N9" s="37">
        <v>7.6999999999999999E-2</v>
      </c>
      <c r="O9" s="3" t="s">
        <v>36</v>
      </c>
    </row>
    <row r="10" spans="1:15" ht="15" customHeight="1">
      <c r="A10" s="15">
        <v>7</v>
      </c>
      <c r="B10" s="35">
        <v>1216</v>
      </c>
      <c r="C10" s="36">
        <v>81.599999999999994</v>
      </c>
      <c r="D10" s="36">
        <v>68</v>
      </c>
      <c r="E10" s="36">
        <v>86.7</v>
      </c>
      <c r="F10" s="37">
        <v>27.84</v>
      </c>
      <c r="G10" s="37">
        <v>3.048</v>
      </c>
      <c r="H10" s="35">
        <v>29000</v>
      </c>
      <c r="I10" s="35">
        <v>1203</v>
      </c>
      <c r="J10" s="36">
        <v>2.9</v>
      </c>
      <c r="K10" s="36">
        <v>5</v>
      </c>
      <c r="L10" s="36">
        <v>5.4</v>
      </c>
      <c r="M10" s="37">
        <v>7.1520000000000001</v>
      </c>
      <c r="N10" s="37">
        <v>3.7999999999999999E-2</v>
      </c>
      <c r="O10" s="3" t="s">
        <v>36</v>
      </c>
    </row>
    <row r="11" spans="1:15" ht="15" customHeight="1">
      <c r="A11" s="15">
        <v>8</v>
      </c>
      <c r="B11" s="35">
        <v>1221</v>
      </c>
      <c r="C11" s="36">
        <v>76.599999999999994</v>
      </c>
      <c r="D11" s="36">
        <v>64</v>
      </c>
      <c r="E11" s="36">
        <v>70</v>
      </c>
      <c r="F11" s="37">
        <v>24.48</v>
      </c>
      <c r="G11" s="37">
        <v>2.8559999999999999</v>
      </c>
      <c r="H11" s="35">
        <v>29000</v>
      </c>
      <c r="I11" s="35">
        <v>1193</v>
      </c>
      <c r="J11" s="36">
        <v>2.6</v>
      </c>
      <c r="K11" s="36">
        <v>4.7</v>
      </c>
      <c r="L11" s="36">
        <v>5</v>
      </c>
      <c r="M11" s="37">
        <v>6.048</v>
      </c>
      <c r="N11" s="37">
        <v>8.2000000000000003E-2</v>
      </c>
      <c r="O11" s="3" t="s">
        <v>36</v>
      </c>
    </row>
    <row r="12" spans="1:15" ht="15" customHeight="1">
      <c r="A12" s="15">
        <v>9</v>
      </c>
      <c r="B12" s="35">
        <v>1198</v>
      </c>
      <c r="C12" s="36">
        <v>122.7</v>
      </c>
      <c r="D12" s="36">
        <v>124.4</v>
      </c>
      <c r="E12" s="36">
        <v>165</v>
      </c>
      <c r="F12" s="37">
        <v>57.52</v>
      </c>
      <c r="G12" s="37">
        <v>5.8559999999999999</v>
      </c>
      <c r="H12" s="35">
        <v>32000</v>
      </c>
      <c r="I12" s="35">
        <v>1186</v>
      </c>
      <c r="J12" s="36">
        <v>2.4</v>
      </c>
      <c r="K12" s="36">
        <v>4</v>
      </c>
      <c r="L12" s="36">
        <v>4.7</v>
      </c>
      <c r="M12" s="37">
        <v>8.8680000000000003</v>
      </c>
      <c r="N12" s="37">
        <v>4.8000000000000001E-2</v>
      </c>
      <c r="O12" s="3" t="s">
        <v>36</v>
      </c>
    </row>
    <row r="13" spans="1:15" ht="15" customHeight="1">
      <c r="A13" s="15">
        <v>10</v>
      </c>
      <c r="B13" s="35">
        <v>1205</v>
      </c>
      <c r="C13" s="36">
        <v>96.2</v>
      </c>
      <c r="D13" s="36">
        <v>81.599999999999994</v>
      </c>
      <c r="E13" s="36">
        <v>95.7</v>
      </c>
      <c r="F13" s="37">
        <v>32.479999999999997</v>
      </c>
      <c r="G13" s="37">
        <v>3.7440000000000002</v>
      </c>
      <c r="H13" s="35">
        <v>30000</v>
      </c>
      <c r="I13" s="35">
        <v>1193</v>
      </c>
      <c r="J13" s="36">
        <v>2.6</v>
      </c>
      <c r="K13" s="36">
        <v>4.5999999999999996</v>
      </c>
      <c r="L13" s="36">
        <v>4.2</v>
      </c>
      <c r="M13" s="37">
        <v>6.5759999999999996</v>
      </c>
      <c r="N13" s="37">
        <v>4.8000000000000001E-2</v>
      </c>
      <c r="O13" s="3" t="s">
        <v>36</v>
      </c>
    </row>
    <row r="14" spans="1:15" ht="15" customHeight="1">
      <c r="A14" s="15">
        <v>11</v>
      </c>
      <c r="B14" s="35">
        <v>1239</v>
      </c>
      <c r="C14" s="36">
        <v>91</v>
      </c>
      <c r="D14" s="36">
        <v>76.599999999999994</v>
      </c>
      <c r="E14" s="36">
        <v>86</v>
      </c>
      <c r="F14" s="37">
        <v>28.88</v>
      </c>
      <c r="G14" s="37">
        <v>2.52</v>
      </c>
      <c r="H14" s="35">
        <v>29000</v>
      </c>
      <c r="I14" s="35">
        <v>1254</v>
      </c>
      <c r="J14" s="36">
        <v>3</v>
      </c>
      <c r="K14" s="36">
        <v>5</v>
      </c>
      <c r="L14" s="36">
        <v>4</v>
      </c>
      <c r="M14" s="37">
        <v>7.032</v>
      </c>
      <c r="N14" s="37">
        <v>5.8000000000000003E-2</v>
      </c>
      <c r="O14" s="3" t="s">
        <v>36</v>
      </c>
    </row>
    <row r="15" spans="1:15" ht="15" customHeight="1">
      <c r="A15" s="15">
        <v>12</v>
      </c>
      <c r="B15" s="35">
        <v>1191</v>
      </c>
      <c r="C15" s="36">
        <v>115.5</v>
      </c>
      <c r="D15" s="36">
        <v>97.4</v>
      </c>
      <c r="E15" s="36">
        <v>96</v>
      </c>
      <c r="F15" s="37">
        <v>32.159999999999997</v>
      </c>
      <c r="G15" s="37">
        <v>3.84</v>
      </c>
      <c r="H15" s="35">
        <v>29000</v>
      </c>
      <c r="I15" s="35">
        <v>1190</v>
      </c>
      <c r="J15" s="36">
        <v>2.8</v>
      </c>
      <c r="K15" s="36">
        <v>4.8</v>
      </c>
      <c r="L15" s="36">
        <v>4.2</v>
      </c>
      <c r="M15" s="37">
        <v>6.1559999999999997</v>
      </c>
      <c r="N15" s="37">
        <v>8.2000000000000003E-2</v>
      </c>
      <c r="O15" s="3" t="s">
        <v>36</v>
      </c>
    </row>
    <row r="16" spans="1:15" ht="15" customHeight="1">
      <c r="A16" s="15">
        <v>13</v>
      </c>
      <c r="B16" s="35">
        <v>1245</v>
      </c>
      <c r="C16" s="36">
        <v>102.2</v>
      </c>
      <c r="D16" s="36">
        <v>84.6</v>
      </c>
      <c r="E16" s="36">
        <v>98.7</v>
      </c>
      <c r="F16" s="37">
        <v>32</v>
      </c>
      <c r="G16" s="37">
        <v>3.024</v>
      </c>
      <c r="H16" s="35">
        <v>27000</v>
      </c>
      <c r="I16" s="35">
        <v>1215</v>
      </c>
      <c r="J16" s="36">
        <v>2.8</v>
      </c>
      <c r="K16" s="36">
        <v>4.9000000000000004</v>
      </c>
      <c r="L16" s="36">
        <v>3.8</v>
      </c>
      <c r="M16" s="37">
        <v>7.2960000000000003</v>
      </c>
      <c r="N16" s="37">
        <v>7.1999999999999995E-2</v>
      </c>
      <c r="O16" s="3" t="s">
        <v>36</v>
      </c>
    </row>
    <row r="17" spans="1:15" ht="15" customHeight="1">
      <c r="A17" s="15">
        <v>14</v>
      </c>
      <c r="B17" s="35">
        <v>1217</v>
      </c>
      <c r="C17" s="36">
        <v>98.4</v>
      </c>
      <c r="D17" s="36">
        <v>61.2</v>
      </c>
      <c r="E17" s="36">
        <v>124</v>
      </c>
      <c r="F17" s="37">
        <v>42.527999999999999</v>
      </c>
      <c r="G17" s="37">
        <v>2.2799999999999998</v>
      </c>
      <c r="H17" s="35">
        <v>28000</v>
      </c>
      <c r="I17" s="35">
        <v>1189</v>
      </c>
      <c r="J17" s="36">
        <v>2.6</v>
      </c>
      <c r="K17" s="36">
        <v>4.7</v>
      </c>
      <c r="L17" s="36">
        <v>4.8</v>
      </c>
      <c r="M17" s="37">
        <v>8.2560000000000002</v>
      </c>
      <c r="N17" s="37">
        <v>5.8000000000000003E-2</v>
      </c>
      <c r="O17" s="3" t="s">
        <v>36</v>
      </c>
    </row>
    <row r="18" spans="1:15" ht="15" customHeight="1">
      <c r="A18" s="15">
        <v>15</v>
      </c>
      <c r="B18" s="35">
        <v>1318</v>
      </c>
      <c r="C18" s="36">
        <v>96.6</v>
      </c>
      <c r="D18" s="36">
        <v>86.6</v>
      </c>
      <c r="E18" s="36">
        <v>82.9</v>
      </c>
      <c r="F18" s="37">
        <v>26</v>
      </c>
      <c r="G18" s="37">
        <v>3.024</v>
      </c>
      <c r="H18" s="35">
        <v>30000</v>
      </c>
      <c r="I18" s="35">
        <v>1299</v>
      </c>
      <c r="J18" s="36">
        <v>2.6</v>
      </c>
      <c r="K18" s="36">
        <v>4.7</v>
      </c>
      <c r="L18" s="36">
        <v>4.3</v>
      </c>
      <c r="M18" s="37">
        <v>7.032</v>
      </c>
      <c r="N18" s="37">
        <v>8.2000000000000003E-2</v>
      </c>
      <c r="O18" s="3" t="s">
        <v>36</v>
      </c>
    </row>
    <row r="19" spans="1:15" ht="15" customHeight="1">
      <c r="A19" s="15">
        <v>16</v>
      </c>
      <c r="B19" s="35">
        <v>1244</v>
      </c>
      <c r="C19" s="36">
        <v>92.2</v>
      </c>
      <c r="D19" s="36">
        <v>77.599999999999994</v>
      </c>
      <c r="E19" s="36">
        <v>97.6</v>
      </c>
      <c r="F19" s="37">
        <v>39.200000000000003</v>
      </c>
      <c r="G19" s="37">
        <v>3.7919999999999998</v>
      </c>
      <c r="H19" s="44">
        <v>30000</v>
      </c>
      <c r="I19" s="44">
        <v>1255</v>
      </c>
      <c r="J19" s="36">
        <v>2.5</v>
      </c>
      <c r="K19" s="36">
        <v>4.2</v>
      </c>
      <c r="L19" s="36">
        <v>4</v>
      </c>
      <c r="M19" s="37">
        <v>7.7759999999999998</v>
      </c>
      <c r="N19" s="37">
        <v>6.7000000000000004E-2</v>
      </c>
      <c r="O19" s="3" t="s">
        <v>36</v>
      </c>
    </row>
    <row r="20" spans="1:15" ht="15" customHeight="1">
      <c r="A20" s="15">
        <v>17</v>
      </c>
      <c r="B20" s="35">
        <v>1304</v>
      </c>
      <c r="C20" s="36">
        <v>105.6</v>
      </c>
      <c r="D20" s="36">
        <v>91.4</v>
      </c>
      <c r="E20" s="36">
        <v>86</v>
      </c>
      <c r="F20" s="37">
        <v>26.064</v>
      </c>
      <c r="G20" s="37">
        <v>2.976</v>
      </c>
      <c r="H20" s="35">
        <v>30000</v>
      </c>
      <c r="I20" s="35">
        <v>1335</v>
      </c>
      <c r="J20" s="36">
        <v>3</v>
      </c>
      <c r="K20" s="36">
        <v>5</v>
      </c>
      <c r="L20" s="36">
        <v>4.5</v>
      </c>
      <c r="M20" s="37">
        <v>7.3680000000000003</v>
      </c>
      <c r="N20" s="37">
        <v>5.8000000000000003E-2</v>
      </c>
      <c r="O20" s="3" t="s">
        <v>36</v>
      </c>
    </row>
    <row r="21" spans="1:15" ht="15" customHeight="1">
      <c r="A21" s="15">
        <v>18</v>
      </c>
      <c r="B21" s="35">
        <v>1259</v>
      </c>
      <c r="C21" s="36">
        <v>92.6</v>
      </c>
      <c r="D21" s="36">
        <v>81.2</v>
      </c>
      <c r="E21" s="36">
        <v>73.8</v>
      </c>
      <c r="F21" s="37">
        <v>31.44</v>
      </c>
      <c r="G21" s="37">
        <v>3.24</v>
      </c>
      <c r="H21" s="35">
        <v>28000</v>
      </c>
      <c r="I21" s="35">
        <v>1300</v>
      </c>
      <c r="J21" s="36">
        <v>2.9</v>
      </c>
      <c r="K21" s="36">
        <v>4.9000000000000004</v>
      </c>
      <c r="L21" s="36">
        <v>4.3</v>
      </c>
      <c r="M21" s="37">
        <v>6.96</v>
      </c>
      <c r="N21" s="37">
        <v>8.2000000000000003E-2</v>
      </c>
      <c r="O21" s="3" t="s">
        <v>36</v>
      </c>
    </row>
    <row r="22" spans="1:15" ht="15" customHeight="1">
      <c r="A22" s="15">
        <v>19</v>
      </c>
      <c r="B22" s="35">
        <v>1248</v>
      </c>
      <c r="C22" s="36">
        <v>96.2</v>
      </c>
      <c r="D22" s="36">
        <v>83</v>
      </c>
      <c r="E22" s="36">
        <v>94</v>
      </c>
      <c r="F22" s="37">
        <v>50.16</v>
      </c>
      <c r="G22" s="37">
        <v>4.1280000000000001</v>
      </c>
      <c r="H22" s="35">
        <v>31000</v>
      </c>
      <c r="I22" s="35">
        <v>1233</v>
      </c>
      <c r="J22" s="36">
        <v>2.5</v>
      </c>
      <c r="K22" s="36">
        <v>4.2</v>
      </c>
      <c r="L22" s="36">
        <v>4</v>
      </c>
      <c r="M22" s="37">
        <v>8.2799999999999994</v>
      </c>
      <c r="N22" s="37">
        <v>5.8000000000000003E-2</v>
      </c>
      <c r="O22" s="3" t="s">
        <v>36</v>
      </c>
    </row>
    <row r="23" spans="1:15" ht="15" customHeight="1">
      <c r="A23" s="15">
        <v>20</v>
      </c>
      <c r="B23" s="35">
        <v>1249</v>
      </c>
      <c r="C23" s="36">
        <v>91.4</v>
      </c>
      <c r="D23" s="36">
        <v>81</v>
      </c>
      <c r="E23" s="36">
        <v>88</v>
      </c>
      <c r="F23" s="37">
        <v>28.46</v>
      </c>
      <c r="G23" s="37">
        <v>2.1120000000000001</v>
      </c>
      <c r="H23" s="35">
        <v>28000</v>
      </c>
      <c r="I23" s="35">
        <v>1224</v>
      </c>
      <c r="J23" s="36">
        <v>2.7</v>
      </c>
      <c r="K23" s="36">
        <v>4.7</v>
      </c>
      <c r="L23" s="36">
        <v>4.4000000000000004</v>
      </c>
      <c r="M23" s="37">
        <v>7.5119999999999996</v>
      </c>
      <c r="N23" s="37">
        <v>4.2999999999999997E-2</v>
      </c>
      <c r="O23" s="3" t="s">
        <v>36</v>
      </c>
    </row>
    <row r="24" spans="1:15" ht="15" customHeight="1">
      <c r="A24" s="15">
        <v>21</v>
      </c>
      <c r="B24" s="30">
        <v>1257</v>
      </c>
      <c r="C24" s="33">
        <v>59.1</v>
      </c>
      <c r="D24" s="33">
        <v>87.6</v>
      </c>
      <c r="E24" s="33">
        <v>82.5</v>
      </c>
      <c r="F24" s="34">
        <v>36.4</v>
      </c>
      <c r="G24" s="34">
        <v>3.6960000000000002</v>
      </c>
      <c r="H24" s="30">
        <v>28000</v>
      </c>
      <c r="I24" s="30">
        <v>1203</v>
      </c>
      <c r="J24" s="33">
        <v>2.7</v>
      </c>
      <c r="K24" s="33">
        <v>4.5999999999999996</v>
      </c>
      <c r="L24" s="33">
        <v>4</v>
      </c>
      <c r="M24" s="34">
        <v>7.032</v>
      </c>
      <c r="N24" s="34">
        <v>7.6999999999999999E-2</v>
      </c>
      <c r="O24" s="3" t="s">
        <v>36</v>
      </c>
    </row>
    <row r="25" spans="1:15" ht="15" customHeight="1">
      <c r="A25" s="15">
        <v>22</v>
      </c>
      <c r="B25" s="30">
        <v>1235</v>
      </c>
      <c r="C25" s="31">
        <v>87</v>
      </c>
      <c r="D25" s="31">
        <v>75.599999999999994</v>
      </c>
      <c r="E25" s="31">
        <v>96</v>
      </c>
      <c r="F25" s="32">
        <v>34.72</v>
      </c>
      <c r="G25" s="32">
        <v>2.9279999999999999</v>
      </c>
      <c r="H25" s="30">
        <v>29000</v>
      </c>
      <c r="I25" s="30">
        <v>1094</v>
      </c>
      <c r="J25" s="33">
        <v>2.5</v>
      </c>
      <c r="K25" s="33">
        <v>4.4000000000000004</v>
      </c>
      <c r="L25" s="33">
        <v>3.5</v>
      </c>
      <c r="M25" s="34">
        <v>7.1520000000000001</v>
      </c>
      <c r="N25" s="34">
        <v>6.2E-2</v>
      </c>
      <c r="O25" s="3" t="s">
        <v>36</v>
      </c>
    </row>
    <row r="26" spans="1:15" ht="15" customHeight="1">
      <c r="A26" s="15">
        <v>23</v>
      </c>
      <c r="B26" s="30">
        <v>1349</v>
      </c>
      <c r="C26" s="31">
        <v>81.3</v>
      </c>
      <c r="D26" s="31">
        <v>75.099999999999994</v>
      </c>
      <c r="E26" s="31">
        <v>70</v>
      </c>
      <c r="F26" s="32">
        <v>24.047999999999998</v>
      </c>
      <c r="G26" s="32">
        <v>2.6160000000000001</v>
      </c>
      <c r="H26" s="30">
        <v>29000</v>
      </c>
      <c r="I26" s="30">
        <v>1176</v>
      </c>
      <c r="J26" s="33">
        <v>3.3</v>
      </c>
      <c r="K26" s="33">
        <v>4.7</v>
      </c>
      <c r="L26" s="33">
        <v>4.8</v>
      </c>
      <c r="M26" s="34">
        <v>7.68</v>
      </c>
      <c r="N26" s="34">
        <v>7.6999999999999999E-2</v>
      </c>
      <c r="O26" s="3" t="s">
        <v>36</v>
      </c>
    </row>
    <row r="27" spans="1:15" ht="15" customHeight="1">
      <c r="A27" s="15">
        <v>24</v>
      </c>
      <c r="B27" s="30">
        <v>1332</v>
      </c>
      <c r="C27" s="31">
        <v>98.2</v>
      </c>
      <c r="D27" s="31">
        <v>82.8</v>
      </c>
      <c r="E27" s="31">
        <v>80</v>
      </c>
      <c r="F27" s="32">
        <v>31.68</v>
      </c>
      <c r="G27" s="32">
        <v>3.6480000000000001</v>
      </c>
      <c r="H27" s="30">
        <v>30000</v>
      </c>
      <c r="I27" s="30">
        <v>1103</v>
      </c>
      <c r="J27" s="33">
        <v>2.8</v>
      </c>
      <c r="K27" s="33">
        <v>4.5999999999999996</v>
      </c>
      <c r="L27" s="33">
        <v>4.4000000000000004</v>
      </c>
      <c r="M27" s="34">
        <v>8.5559999999999992</v>
      </c>
      <c r="N27" s="34">
        <v>8.2000000000000003E-2</v>
      </c>
      <c r="O27" s="3" t="s">
        <v>36</v>
      </c>
    </row>
    <row r="28" spans="1:15" ht="15" customHeight="1">
      <c r="A28" s="15">
        <v>25</v>
      </c>
      <c r="B28" s="30">
        <v>1311</v>
      </c>
      <c r="C28" s="31">
        <v>104.4</v>
      </c>
      <c r="D28" s="31">
        <v>91.4</v>
      </c>
      <c r="E28" s="31">
        <v>100</v>
      </c>
      <c r="F28" s="32">
        <v>34.24</v>
      </c>
      <c r="G28" s="32">
        <v>3.8879999999999999</v>
      </c>
      <c r="H28" s="30">
        <v>30000</v>
      </c>
      <c r="I28" s="30">
        <v>1126</v>
      </c>
      <c r="J28" s="33">
        <v>2.5</v>
      </c>
      <c r="K28" s="33">
        <v>4.3</v>
      </c>
      <c r="L28" s="33">
        <v>4.2</v>
      </c>
      <c r="M28" s="34">
        <v>7.44</v>
      </c>
      <c r="N28" s="34">
        <v>6.7000000000000004E-2</v>
      </c>
      <c r="O28" s="3" t="s">
        <v>36</v>
      </c>
    </row>
    <row r="29" spans="1:15" ht="15" customHeight="1">
      <c r="A29" s="15">
        <v>26</v>
      </c>
      <c r="B29" s="30">
        <v>1294</v>
      </c>
      <c r="C29" s="31">
        <v>98.8</v>
      </c>
      <c r="D29" s="31">
        <v>84.8</v>
      </c>
      <c r="E29" s="31">
        <v>108</v>
      </c>
      <c r="F29" s="32">
        <v>33.92</v>
      </c>
      <c r="G29" s="32">
        <v>3.24</v>
      </c>
      <c r="H29" s="30">
        <v>28000</v>
      </c>
      <c r="I29" s="30">
        <v>1176</v>
      </c>
      <c r="J29" s="33">
        <v>2.5</v>
      </c>
      <c r="K29" s="33">
        <v>4.3</v>
      </c>
      <c r="L29" s="33">
        <v>2.8</v>
      </c>
      <c r="M29" s="34">
        <v>5.2080000000000002</v>
      </c>
      <c r="N29" s="34">
        <v>8.2000000000000003E-2</v>
      </c>
      <c r="O29" s="3" t="s">
        <v>36</v>
      </c>
    </row>
    <row r="30" spans="1:15" ht="15" customHeight="1">
      <c r="A30" s="15">
        <v>27</v>
      </c>
      <c r="B30" s="30">
        <v>1278</v>
      </c>
      <c r="C30" s="31">
        <v>97.6</v>
      </c>
      <c r="D30" s="31">
        <v>82.4</v>
      </c>
      <c r="E30" s="31">
        <v>100</v>
      </c>
      <c r="F30" s="32">
        <v>33.520000000000003</v>
      </c>
      <c r="G30" s="32">
        <v>4.5599999999999996</v>
      </c>
      <c r="H30" s="30">
        <v>30000</v>
      </c>
      <c r="I30" s="30">
        <v>1169</v>
      </c>
      <c r="J30" s="33">
        <v>2.5</v>
      </c>
      <c r="K30" s="33">
        <v>4.4000000000000004</v>
      </c>
      <c r="L30" s="33">
        <v>2</v>
      </c>
      <c r="M30" s="34">
        <v>5.9279999999999999</v>
      </c>
      <c r="N30" s="34">
        <v>6.7000000000000004E-2</v>
      </c>
      <c r="O30" s="3" t="s">
        <v>36</v>
      </c>
    </row>
    <row r="31" spans="1:15" ht="15" customHeight="1">
      <c r="A31" s="15">
        <v>28</v>
      </c>
      <c r="B31" s="30">
        <v>1285</v>
      </c>
      <c r="C31" s="31">
        <v>120.6</v>
      </c>
      <c r="D31" s="31">
        <v>86.4</v>
      </c>
      <c r="E31" s="31">
        <v>94</v>
      </c>
      <c r="F31" s="32">
        <v>33.840000000000003</v>
      </c>
      <c r="G31" s="32">
        <v>3.7919999999999998</v>
      </c>
      <c r="H31" s="30">
        <v>28000</v>
      </c>
      <c r="I31" s="30">
        <v>1078</v>
      </c>
      <c r="J31" s="33">
        <v>2.4</v>
      </c>
      <c r="K31" s="33">
        <v>5</v>
      </c>
      <c r="L31" s="33">
        <v>5.3</v>
      </c>
      <c r="M31" s="34">
        <v>6.1920000000000002</v>
      </c>
      <c r="N31" s="34">
        <v>5.8000000000000003E-2</v>
      </c>
      <c r="O31" s="3" t="s">
        <v>36</v>
      </c>
    </row>
    <row r="32" spans="1:15" ht="15" customHeight="1">
      <c r="A32" s="15">
        <v>29</v>
      </c>
      <c r="B32" s="30">
        <v>1303</v>
      </c>
      <c r="C32" s="31">
        <v>94.2</v>
      </c>
      <c r="D32" s="31">
        <v>76.8</v>
      </c>
      <c r="E32" s="31">
        <v>85</v>
      </c>
      <c r="F32" s="32">
        <v>24.24</v>
      </c>
      <c r="G32" s="32">
        <v>2.4</v>
      </c>
      <c r="H32" s="30">
        <v>28000</v>
      </c>
      <c r="I32" s="30">
        <v>1220</v>
      </c>
      <c r="J32" s="33">
        <v>2.8</v>
      </c>
      <c r="K32" s="33">
        <v>4.7</v>
      </c>
      <c r="L32" s="33">
        <v>4.4000000000000004</v>
      </c>
      <c r="M32" s="34">
        <v>5.1840000000000002</v>
      </c>
      <c r="N32" s="34">
        <v>3.7999999999999999E-2</v>
      </c>
      <c r="O32" s="3" t="s">
        <v>36</v>
      </c>
    </row>
    <row r="33" spans="1:15" ht="15" customHeight="1">
      <c r="A33" s="15">
        <v>30</v>
      </c>
      <c r="B33" s="30">
        <v>1224</v>
      </c>
      <c r="C33" s="31">
        <v>88.5</v>
      </c>
      <c r="D33" s="31">
        <v>76.599999999999994</v>
      </c>
      <c r="E33" s="31">
        <v>96.3</v>
      </c>
      <c r="F33" s="32">
        <v>28.14</v>
      </c>
      <c r="G33" s="32">
        <v>2.544</v>
      </c>
      <c r="H33" s="30">
        <v>29000</v>
      </c>
      <c r="I33" s="30">
        <v>1223</v>
      </c>
      <c r="J33" s="33">
        <v>2</v>
      </c>
      <c r="K33" s="33">
        <v>4.7</v>
      </c>
      <c r="L33" s="33">
        <v>4.8</v>
      </c>
      <c r="M33" s="34">
        <v>7.8</v>
      </c>
      <c r="N33" s="34">
        <v>9.6000000000000002E-2</v>
      </c>
      <c r="O33" s="3" t="s">
        <v>36</v>
      </c>
    </row>
    <row r="34" spans="1:15" ht="15" customHeight="1">
      <c r="A34" s="15">
        <v>31</v>
      </c>
      <c r="B34" s="30">
        <v>1302</v>
      </c>
      <c r="C34" s="31">
        <v>96</v>
      </c>
      <c r="D34" s="31">
        <v>82.6</v>
      </c>
      <c r="E34" s="31">
        <v>90</v>
      </c>
      <c r="F34" s="32">
        <v>29.84</v>
      </c>
      <c r="G34" s="32">
        <v>2.952</v>
      </c>
      <c r="H34" s="30">
        <v>28000</v>
      </c>
      <c r="I34" s="30">
        <v>1348</v>
      </c>
      <c r="J34" s="33">
        <v>2.2000000000000002</v>
      </c>
      <c r="K34" s="33">
        <v>4.0999999999999996</v>
      </c>
      <c r="L34" s="33">
        <v>4</v>
      </c>
      <c r="M34" s="34">
        <v>7.5519999999999996</v>
      </c>
      <c r="N34" s="34">
        <v>8.2000000000000003E-2</v>
      </c>
      <c r="O34" s="3" t="s">
        <v>36</v>
      </c>
    </row>
    <row r="35" spans="1:15" ht="15" customHeight="1">
      <c r="A35" s="54" t="s">
        <v>35</v>
      </c>
      <c r="B35" s="3">
        <f>SUM(B4:B34)</f>
        <v>38634</v>
      </c>
      <c r="C35" s="16">
        <f t="shared" ref="C35:N35" si="0">SUM(C4:C34)</f>
        <v>2971.5</v>
      </c>
      <c r="D35" s="16">
        <f t="shared" si="0"/>
        <v>2550.1</v>
      </c>
      <c r="E35" s="16">
        <f t="shared" si="0"/>
        <v>2906.9000000000005</v>
      </c>
      <c r="F35" s="4">
        <f t="shared" si="0"/>
        <v>1006.82</v>
      </c>
      <c r="G35" s="4">
        <f t="shared" si="0"/>
        <v>102.04800000000002</v>
      </c>
      <c r="H35" s="3">
        <f t="shared" si="0"/>
        <v>908000</v>
      </c>
      <c r="I35" s="3">
        <f t="shared" si="0"/>
        <v>37188</v>
      </c>
      <c r="J35" s="16">
        <f t="shared" si="0"/>
        <v>83.4</v>
      </c>
      <c r="K35" s="16">
        <f t="shared" si="0"/>
        <v>145.29999999999998</v>
      </c>
      <c r="L35" s="16">
        <f t="shared" si="0"/>
        <v>134.00000000000003</v>
      </c>
      <c r="M35" s="4">
        <f t="shared" si="0"/>
        <v>216.11600000000001</v>
      </c>
      <c r="N35" s="4">
        <f t="shared" si="0"/>
        <v>2.0530000000000004</v>
      </c>
      <c r="O35" s="3" t="s">
        <v>36</v>
      </c>
    </row>
    <row r="36" spans="1:15" ht="20.100000000000001" customHeight="1">
      <c r="A36" s="54" t="s">
        <v>2</v>
      </c>
      <c r="B36" s="3">
        <f>MIN(B4:B34)</f>
        <v>1117</v>
      </c>
      <c r="C36" s="16">
        <f t="shared" ref="C36:N36" si="1">MIN(C4:C34)</f>
        <v>59.1</v>
      </c>
      <c r="D36" s="16">
        <f t="shared" si="1"/>
        <v>61.2</v>
      </c>
      <c r="E36" s="16">
        <f t="shared" si="1"/>
        <v>70</v>
      </c>
      <c r="F36" s="4">
        <f t="shared" si="1"/>
        <v>24.047999999999998</v>
      </c>
      <c r="G36" s="4">
        <f t="shared" si="1"/>
        <v>2.1120000000000001</v>
      </c>
      <c r="H36" s="3">
        <f t="shared" si="1"/>
        <v>27000</v>
      </c>
      <c r="I36" s="3">
        <f t="shared" si="1"/>
        <v>1078</v>
      </c>
      <c r="J36" s="16">
        <f t="shared" si="1"/>
        <v>2</v>
      </c>
      <c r="K36" s="16">
        <f t="shared" si="1"/>
        <v>4</v>
      </c>
      <c r="L36" s="16">
        <f t="shared" si="1"/>
        <v>2</v>
      </c>
      <c r="M36" s="4">
        <f t="shared" si="1"/>
        <v>5.1360000000000001</v>
      </c>
      <c r="N36" s="4">
        <f t="shared" si="1"/>
        <v>3.7999999999999999E-2</v>
      </c>
      <c r="O36" s="3" t="s">
        <v>36</v>
      </c>
    </row>
    <row r="37" spans="1:15" ht="20.100000000000001" customHeight="1">
      <c r="A37" s="54" t="s">
        <v>3</v>
      </c>
      <c r="B37" s="3">
        <f>MAX(B4:B34)</f>
        <v>1349</v>
      </c>
      <c r="C37" s="16">
        <f t="shared" ref="C37:N37" si="2">MAX(C4:C34)</f>
        <v>122.7</v>
      </c>
      <c r="D37" s="16">
        <f t="shared" si="2"/>
        <v>124.4</v>
      </c>
      <c r="E37" s="16">
        <f t="shared" si="2"/>
        <v>165</v>
      </c>
      <c r="F37" s="4">
        <f t="shared" si="2"/>
        <v>57.52</v>
      </c>
      <c r="G37" s="4">
        <f t="shared" si="2"/>
        <v>5.8559999999999999</v>
      </c>
      <c r="H37" s="3">
        <f t="shared" si="2"/>
        <v>33000</v>
      </c>
      <c r="I37" s="3">
        <f t="shared" si="2"/>
        <v>1348</v>
      </c>
      <c r="J37" s="16">
        <f t="shared" si="2"/>
        <v>3.3</v>
      </c>
      <c r="K37" s="16">
        <f t="shared" si="2"/>
        <v>5.4</v>
      </c>
      <c r="L37" s="16">
        <f t="shared" si="2"/>
        <v>5.6</v>
      </c>
      <c r="M37" s="4">
        <f t="shared" si="2"/>
        <v>8.8680000000000003</v>
      </c>
      <c r="N37" s="4">
        <f t="shared" si="2"/>
        <v>9.6000000000000002E-2</v>
      </c>
      <c r="O37" s="3" t="s">
        <v>36</v>
      </c>
    </row>
    <row r="38" spans="1:15" ht="19.5" customHeight="1">
      <c r="A38" s="54" t="s">
        <v>4</v>
      </c>
      <c r="B38" s="3">
        <f>AVERAGE(B4:B34)</f>
        <v>1246.258064516129</v>
      </c>
      <c r="C38" s="16">
        <f t="shared" ref="C38:N38" si="3">AVERAGE(C4:C34)</f>
        <v>95.854838709677423</v>
      </c>
      <c r="D38" s="16">
        <f t="shared" si="3"/>
        <v>82.261290322580649</v>
      </c>
      <c r="E38" s="16">
        <f t="shared" si="3"/>
        <v>93.770967741935507</v>
      </c>
      <c r="F38" s="4">
        <f t="shared" si="3"/>
        <v>32.478064516129031</v>
      </c>
      <c r="G38" s="4">
        <f t="shared" si="3"/>
        <v>3.2918709677419362</v>
      </c>
      <c r="H38" s="3">
        <f>ROUND((AVERAGE(H4:H34)),-3)</f>
        <v>29000</v>
      </c>
      <c r="I38" s="3">
        <f t="shared" si="3"/>
        <v>1199.6129032258063</v>
      </c>
      <c r="J38" s="16">
        <f t="shared" si="3"/>
        <v>2.6903225806451614</v>
      </c>
      <c r="K38" s="16">
        <f t="shared" si="3"/>
        <v>4.6870967741935479</v>
      </c>
      <c r="L38" s="16">
        <f t="shared" si="3"/>
        <v>4.3225806451612909</v>
      </c>
      <c r="M38" s="4">
        <f t="shared" si="3"/>
        <v>6.9714838709677425</v>
      </c>
      <c r="N38" s="4">
        <f t="shared" si="3"/>
        <v>6.6225806451612912E-2</v>
      </c>
      <c r="O38" s="3" t="s">
        <v>36</v>
      </c>
    </row>
  </sheetData>
  <mergeCells count="6"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415" priority="65" stopIfTrue="1" operator="greaterThan">
      <formula>40</formula>
    </cfRule>
  </conditionalFormatting>
  <conditionalFormatting sqref="J39:J65536 J2:J3 J5:J34">
    <cfRule type="cellIs" dxfId="414" priority="64" stopIfTrue="1" operator="greaterThan">
      <formula>10</formula>
    </cfRule>
  </conditionalFormatting>
  <conditionalFormatting sqref="L39:L65536 L2:L3 L5:L34">
    <cfRule type="cellIs" dxfId="413" priority="63" stopIfTrue="1" operator="greaterThan">
      <formula>10</formula>
    </cfRule>
  </conditionalFormatting>
  <conditionalFormatting sqref="M39:M65536 M2:M3 M5:M34">
    <cfRule type="cellIs" dxfId="412" priority="62" stopIfTrue="1" operator="greaterThan">
      <formula>20</formula>
    </cfRule>
  </conditionalFormatting>
  <conditionalFormatting sqref="N39:N65536 N2:N3 N5:N34">
    <cfRule type="cellIs" dxfId="411" priority="61" stopIfTrue="1" operator="greaterThan">
      <formula>2</formula>
    </cfRule>
  </conditionalFormatting>
  <conditionalFormatting sqref="O2:O65536">
    <cfRule type="cellIs" dxfId="410" priority="60" stopIfTrue="1" operator="greaterThan">
      <formula>3000</formula>
    </cfRule>
  </conditionalFormatting>
  <conditionalFormatting sqref="K5:K15">
    <cfRule type="cellIs" dxfId="409" priority="59" stopIfTrue="1" operator="greaterThan">
      <formula>40</formula>
    </cfRule>
  </conditionalFormatting>
  <conditionalFormatting sqref="J5:J15">
    <cfRule type="cellIs" dxfId="408" priority="58" stopIfTrue="1" operator="greaterThan">
      <formula>10</formula>
    </cfRule>
  </conditionalFormatting>
  <conditionalFormatting sqref="L5:L15">
    <cfRule type="cellIs" dxfId="407" priority="57" stopIfTrue="1" operator="greaterThan">
      <formula>10</formula>
    </cfRule>
  </conditionalFormatting>
  <conditionalFormatting sqref="M5:M15">
    <cfRule type="cellIs" dxfId="406" priority="56" stopIfTrue="1" operator="greaterThan">
      <formula>20</formula>
    </cfRule>
  </conditionalFormatting>
  <conditionalFormatting sqref="N5:N15">
    <cfRule type="cellIs" dxfId="405" priority="55" stopIfTrue="1" operator="greaterThan">
      <formula>2</formula>
    </cfRule>
  </conditionalFormatting>
  <conditionalFormatting sqref="K17">
    <cfRule type="cellIs" dxfId="404" priority="54" stopIfTrue="1" operator="greaterThan">
      <formula>40</formula>
    </cfRule>
  </conditionalFormatting>
  <conditionalFormatting sqref="J17">
    <cfRule type="cellIs" dxfId="403" priority="53" stopIfTrue="1" operator="greaterThan">
      <formula>10</formula>
    </cfRule>
  </conditionalFormatting>
  <conditionalFormatting sqref="L17">
    <cfRule type="cellIs" dxfId="402" priority="52" stopIfTrue="1" operator="greaterThan">
      <formula>10</formula>
    </cfRule>
  </conditionalFormatting>
  <conditionalFormatting sqref="M17">
    <cfRule type="cellIs" dxfId="401" priority="51" stopIfTrue="1" operator="greaterThan">
      <formula>20</formula>
    </cfRule>
  </conditionalFormatting>
  <conditionalFormatting sqref="N17">
    <cfRule type="cellIs" dxfId="400" priority="50" stopIfTrue="1" operator="greaterThan">
      <formula>2</formula>
    </cfRule>
  </conditionalFormatting>
  <conditionalFormatting sqref="K17">
    <cfRule type="cellIs" dxfId="399" priority="49" stopIfTrue="1" operator="greaterThan">
      <formula>40</formula>
    </cfRule>
  </conditionalFormatting>
  <conditionalFormatting sqref="J17">
    <cfRule type="cellIs" dxfId="398" priority="48" stopIfTrue="1" operator="greaterThan">
      <formula>10</formula>
    </cfRule>
  </conditionalFormatting>
  <conditionalFormatting sqref="L17">
    <cfRule type="cellIs" dxfId="397" priority="47" stopIfTrue="1" operator="greaterThan">
      <formula>10</formula>
    </cfRule>
  </conditionalFormatting>
  <conditionalFormatting sqref="M17">
    <cfRule type="cellIs" dxfId="396" priority="46" stopIfTrue="1" operator="greaterThan">
      <formula>20</formula>
    </cfRule>
  </conditionalFormatting>
  <conditionalFormatting sqref="N17">
    <cfRule type="cellIs" dxfId="395" priority="45" stopIfTrue="1" operator="greaterThan">
      <formula>2</formula>
    </cfRule>
  </conditionalFormatting>
  <conditionalFormatting sqref="K12">
    <cfRule type="cellIs" dxfId="394" priority="44" stopIfTrue="1" operator="greaterThan">
      <formula>40</formula>
    </cfRule>
  </conditionalFormatting>
  <conditionalFormatting sqref="J12">
    <cfRule type="cellIs" dxfId="393" priority="43" stopIfTrue="1" operator="greaterThan">
      <formula>10</formula>
    </cfRule>
  </conditionalFormatting>
  <conditionalFormatting sqref="L12">
    <cfRule type="cellIs" dxfId="392" priority="42" stopIfTrue="1" operator="greaterThan">
      <formula>10</formula>
    </cfRule>
  </conditionalFormatting>
  <conditionalFormatting sqref="M12">
    <cfRule type="cellIs" dxfId="391" priority="41" stopIfTrue="1" operator="greaterThan">
      <formula>20</formula>
    </cfRule>
  </conditionalFormatting>
  <conditionalFormatting sqref="N12">
    <cfRule type="cellIs" dxfId="390" priority="40" stopIfTrue="1" operator="greaterThan">
      <formula>2</formula>
    </cfRule>
  </conditionalFormatting>
  <conditionalFormatting sqref="J12">
    <cfRule type="cellIs" dxfId="389" priority="39" stopIfTrue="1" operator="greaterThan">
      <formula>10</formula>
    </cfRule>
  </conditionalFormatting>
  <conditionalFormatting sqref="J12">
    <cfRule type="cellIs" dxfId="388" priority="38" stopIfTrue="1" operator="greaterThan">
      <formula>10</formula>
    </cfRule>
  </conditionalFormatting>
  <conditionalFormatting sqref="K12">
    <cfRule type="cellIs" dxfId="387" priority="37" stopIfTrue="1" operator="greaterThan">
      <formula>40</formula>
    </cfRule>
  </conditionalFormatting>
  <conditionalFormatting sqref="J12">
    <cfRule type="cellIs" dxfId="386" priority="36" stopIfTrue="1" operator="greaterThan">
      <formula>10</formula>
    </cfRule>
  </conditionalFormatting>
  <conditionalFormatting sqref="L12">
    <cfRule type="cellIs" dxfId="385" priority="35" stopIfTrue="1" operator="greaterThan">
      <formula>10</formula>
    </cfRule>
  </conditionalFormatting>
  <conditionalFormatting sqref="M12">
    <cfRule type="cellIs" dxfId="384" priority="34" stopIfTrue="1" operator="greaterThan">
      <formula>20</formula>
    </cfRule>
  </conditionalFormatting>
  <conditionalFormatting sqref="N12">
    <cfRule type="cellIs" dxfId="383" priority="33" stopIfTrue="1" operator="greaterThan">
      <formula>2</formula>
    </cfRule>
  </conditionalFormatting>
  <conditionalFormatting sqref="K5:K34">
    <cfRule type="cellIs" dxfId="382" priority="32" stopIfTrue="1" operator="greaterThan">
      <formula>40</formula>
    </cfRule>
  </conditionalFormatting>
  <conditionalFormatting sqref="J5:J34">
    <cfRule type="cellIs" dxfId="381" priority="31" stopIfTrue="1" operator="greaterThan">
      <formula>10</formula>
    </cfRule>
  </conditionalFormatting>
  <conditionalFormatting sqref="L5:L34">
    <cfRule type="cellIs" dxfId="380" priority="30" stopIfTrue="1" operator="greaterThan">
      <formula>10</formula>
    </cfRule>
  </conditionalFormatting>
  <conditionalFormatting sqref="M5:M34">
    <cfRule type="cellIs" dxfId="379" priority="29" stopIfTrue="1" operator="greaterThan">
      <formula>20</formula>
    </cfRule>
  </conditionalFormatting>
  <conditionalFormatting sqref="N5:N34">
    <cfRule type="cellIs" dxfId="378" priority="28" stopIfTrue="1" operator="greaterThan">
      <formula>2</formula>
    </cfRule>
  </conditionalFormatting>
  <conditionalFormatting sqref="K5:K15">
    <cfRule type="cellIs" dxfId="377" priority="27" stopIfTrue="1" operator="greaterThan">
      <formula>40</formula>
    </cfRule>
  </conditionalFormatting>
  <conditionalFormatting sqref="J5:J15">
    <cfRule type="cellIs" dxfId="376" priority="26" stopIfTrue="1" operator="greaterThan">
      <formula>10</formula>
    </cfRule>
  </conditionalFormatting>
  <conditionalFormatting sqref="L5:L15">
    <cfRule type="cellIs" dxfId="375" priority="25" stopIfTrue="1" operator="greaterThan">
      <formula>10</formula>
    </cfRule>
  </conditionalFormatting>
  <conditionalFormatting sqref="M5:M15">
    <cfRule type="cellIs" dxfId="374" priority="24" stopIfTrue="1" operator="greaterThan">
      <formula>20</formula>
    </cfRule>
  </conditionalFormatting>
  <conditionalFormatting sqref="N5:N15">
    <cfRule type="cellIs" dxfId="373" priority="23" stopIfTrue="1" operator="greaterThan">
      <formula>2</formula>
    </cfRule>
  </conditionalFormatting>
  <conditionalFormatting sqref="K17">
    <cfRule type="cellIs" dxfId="372" priority="22" stopIfTrue="1" operator="greaterThan">
      <formula>40</formula>
    </cfRule>
  </conditionalFormatting>
  <conditionalFormatting sqref="J17">
    <cfRule type="cellIs" dxfId="371" priority="21" stopIfTrue="1" operator="greaterThan">
      <formula>10</formula>
    </cfRule>
  </conditionalFormatting>
  <conditionalFormatting sqref="L17">
    <cfRule type="cellIs" dxfId="370" priority="20" stopIfTrue="1" operator="greaterThan">
      <formula>10</formula>
    </cfRule>
  </conditionalFormatting>
  <conditionalFormatting sqref="M17">
    <cfRule type="cellIs" dxfId="369" priority="19" stopIfTrue="1" operator="greaterThan">
      <formula>20</formula>
    </cfRule>
  </conditionalFormatting>
  <conditionalFormatting sqref="N17">
    <cfRule type="cellIs" dxfId="368" priority="18" stopIfTrue="1" operator="greaterThan">
      <formula>2</formula>
    </cfRule>
  </conditionalFormatting>
  <conditionalFormatting sqref="K17">
    <cfRule type="cellIs" dxfId="367" priority="17" stopIfTrue="1" operator="greaterThan">
      <formula>40</formula>
    </cfRule>
  </conditionalFormatting>
  <conditionalFormatting sqref="J17">
    <cfRule type="cellIs" dxfId="366" priority="16" stopIfTrue="1" operator="greaterThan">
      <formula>10</formula>
    </cfRule>
  </conditionalFormatting>
  <conditionalFormatting sqref="L17">
    <cfRule type="cellIs" dxfId="365" priority="15" stopIfTrue="1" operator="greaterThan">
      <formula>10</formula>
    </cfRule>
  </conditionalFormatting>
  <conditionalFormatting sqref="M17">
    <cfRule type="cellIs" dxfId="364" priority="14" stopIfTrue="1" operator="greaterThan">
      <formula>20</formula>
    </cfRule>
  </conditionalFormatting>
  <conditionalFormatting sqref="N17">
    <cfRule type="cellIs" dxfId="363" priority="13" stopIfTrue="1" operator="greaterThan">
      <formula>2</formula>
    </cfRule>
  </conditionalFormatting>
  <conditionalFormatting sqref="K12">
    <cfRule type="cellIs" dxfId="362" priority="12" stopIfTrue="1" operator="greaterThan">
      <formula>40</formula>
    </cfRule>
  </conditionalFormatting>
  <conditionalFormatting sqref="J12">
    <cfRule type="cellIs" dxfId="361" priority="11" stopIfTrue="1" operator="greaterThan">
      <formula>10</formula>
    </cfRule>
  </conditionalFormatting>
  <conditionalFormatting sqref="L12">
    <cfRule type="cellIs" dxfId="360" priority="10" stopIfTrue="1" operator="greaterThan">
      <formula>10</formula>
    </cfRule>
  </conditionalFormatting>
  <conditionalFormatting sqref="M12">
    <cfRule type="cellIs" dxfId="359" priority="9" stopIfTrue="1" operator="greaterThan">
      <formula>20</formula>
    </cfRule>
  </conditionalFormatting>
  <conditionalFormatting sqref="N12">
    <cfRule type="cellIs" dxfId="358" priority="8" stopIfTrue="1" operator="greaterThan">
      <formula>2</formula>
    </cfRule>
  </conditionalFormatting>
  <conditionalFormatting sqref="J12">
    <cfRule type="cellIs" dxfId="357" priority="7" stopIfTrue="1" operator="greaterThan">
      <formula>10</formula>
    </cfRule>
  </conditionalFormatting>
  <conditionalFormatting sqref="J12">
    <cfRule type="cellIs" dxfId="356" priority="6" stopIfTrue="1" operator="greaterThan">
      <formula>10</formula>
    </cfRule>
  </conditionalFormatting>
  <conditionalFormatting sqref="K12">
    <cfRule type="cellIs" dxfId="355" priority="5" stopIfTrue="1" operator="greaterThan">
      <formula>40</formula>
    </cfRule>
  </conditionalFormatting>
  <conditionalFormatting sqref="J12">
    <cfRule type="cellIs" dxfId="354" priority="4" stopIfTrue="1" operator="greaterThan">
      <formula>10</formula>
    </cfRule>
  </conditionalFormatting>
  <conditionalFormatting sqref="L12">
    <cfRule type="cellIs" dxfId="353" priority="3" stopIfTrue="1" operator="greaterThan">
      <formula>10</formula>
    </cfRule>
  </conditionalFormatting>
  <conditionalFormatting sqref="M12">
    <cfRule type="cellIs" dxfId="352" priority="2" stopIfTrue="1" operator="greaterThan">
      <formula>20</formula>
    </cfRule>
  </conditionalFormatting>
  <conditionalFormatting sqref="N12">
    <cfRule type="cellIs" dxfId="351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O38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A1" s="114" t="s">
        <v>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69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59" t="s">
        <v>6</v>
      </c>
      <c r="D3" s="59" t="s">
        <v>7</v>
      </c>
      <c r="E3" s="59" t="s">
        <v>8</v>
      </c>
      <c r="F3" s="59" t="s">
        <v>9</v>
      </c>
      <c r="G3" s="59" t="s">
        <v>10</v>
      </c>
      <c r="H3" s="12" t="s">
        <v>0</v>
      </c>
      <c r="I3" s="115"/>
      <c r="J3" s="58" t="s">
        <v>6</v>
      </c>
      <c r="K3" s="58" t="s">
        <v>7</v>
      </c>
      <c r="L3" s="58" t="s">
        <v>8</v>
      </c>
      <c r="M3" s="58" t="s">
        <v>9</v>
      </c>
      <c r="N3" s="58" t="s">
        <v>10</v>
      </c>
      <c r="O3" s="13" t="s">
        <v>0</v>
      </c>
    </row>
    <row r="4" spans="1:15" ht="15" customHeight="1">
      <c r="A4" s="15">
        <v>1</v>
      </c>
      <c r="B4" s="45">
        <v>1230</v>
      </c>
      <c r="C4" s="48">
        <v>101.2</v>
      </c>
      <c r="D4" s="48">
        <v>92</v>
      </c>
      <c r="E4" s="48">
        <v>106.3</v>
      </c>
      <c r="F4" s="47">
        <v>27.72</v>
      </c>
      <c r="G4" s="46">
        <v>2.5680000000000001</v>
      </c>
      <c r="H4" s="45">
        <v>28000</v>
      </c>
      <c r="I4" s="45">
        <v>1265</v>
      </c>
      <c r="J4" s="46">
        <v>2.7</v>
      </c>
      <c r="K4" s="46">
        <v>4.2</v>
      </c>
      <c r="L4" s="48">
        <v>4.2</v>
      </c>
      <c r="M4" s="46">
        <v>7.3120000000000003</v>
      </c>
      <c r="N4" s="47">
        <v>6.2E-2</v>
      </c>
      <c r="O4" s="3" t="s">
        <v>36</v>
      </c>
    </row>
    <row r="5" spans="1:15" ht="15" customHeight="1">
      <c r="A5" s="15">
        <v>2</v>
      </c>
      <c r="B5" s="35">
        <v>1278</v>
      </c>
      <c r="C5" s="36">
        <v>94.2</v>
      </c>
      <c r="D5" s="36">
        <v>79.2</v>
      </c>
      <c r="E5" s="36">
        <v>84.3</v>
      </c>
      <c r="F5" s="37">
        <v>30.08</v>
      </c>
      <c r="G5" s="37">
        <v>3.7679999999999998</v>
      </c>
      <c r="H5" s="35">
        <v>28000</v>
      </c>
      <c r="I5" s="35">
        <v>1329</v>
      </c>
      <c r="J5" s="36">
        <v>2.7</v>
      </c>
      <c r="K5" s="36">
        <v>4.5999999999999996</v>
      </c>
      <c r="L5" s="36">
        <v>4.4000000000000004</v>
      </c>
      <c r="M5" s="37">
        <v>7.8</v>
      </c>
      <c r="N5" s="37">
        <v>9.6000000000000002E-2</v>
      </c>
      <c r="O5" s="3" t="s">
        <v>36</v>
      </c>
    </row>
    <row r="6" spans="1:15" ht="15" customHeight="1">
      <c r="A6" s="15">
        <v>3</v>
      </c>
      <c r="B6" s="35">
        <v>1301</v>
      </c>
      <c r="C6" s="36">
        <v>99.8</v>
      </c>
      <c r="D6" s="36">
        <v>83.4</v>
      </c>
      <c r="E6" s="36">
        <v>93.8</v>
      </c>
      <c r="F6" s="37">
        <v>26.687999999999999</v>
      </c>
      <c r="G6" s="37">
        <v>3.06</v>
      </c>
      <c r="H6" s="35">
        <v>28000</v>
      </c>
      <c r="I6" s="35">
        <v>1388</v>
      </c>
      <c r="J6" s="36">
        <v>3.2</v>
      </c>
      <c r="K6" s="36">
        <v>5.3</v>
      </c>
      <c r="L6" s="36">
        <v>4.2</v>
      </c>
      <c r="M6" s="37">
        <v>7.5359999999999996</v>
      </c>
      <c r="N6" s="37">
        <v>6.7000000000000004E-2</v>
      </c>
      <c r="O6" s="3" t="s">
        <v>36</v>
      </c>
    </row>
    <row r="7" spans="1:15" ht="15" customHeight="1">
      <c r="A7" s="15">
        <v>4</v>
      </c>
      <c r="B7" s="35">
        <v>1306</v>
      </c>
      <c r="C7" s="36">
        <v>96.6</v>
      </c>
      <c r="D7" s="36">
        <v>82.2</v>
      </c>
      <c r="E7" s="36">
        <v>91</v>
      </c>
      <c r="F7" s="37">
        <v>32.96</v>
      </c>
      <c r="G7" s="37">
        <v>3</v>
      </c>
      <c r="H7" s="35">
        <v>30000</v>
      </c>
      <c r="I7" s="35">
        <v>1377</v>
      </c>
      <c r="J7" s="36">
        <v>3.5</v>
      </c>
      <c r="K7" s="36">
        <v>5.8</v>
      </c>
      <c r="L7" s="36">
        <v>1.3</v>
      </c>
      <c r="M7" s="37">
        <v>7.6319999999999997</v>
      </c>
      <c r="N7" s="37">
        <v>6.7000000000000004E-2</v>
      </c>
      <c r="O7" s="3" t="s">
        <v>36</v>
      </c>
    </row>
    <row r="8" spans="1:15" ht="15" customHeight="1">
      <c r="A8" s="15">
        <v>5</v>
      </c>
      <c r="B8" s="35">
        <v>1297</v>
      </c>
      <c r="C8" s="36">
        <v>107.8</v>
      </c>
      <c r="D8" s="36">
        <v>89.2</v>
      </c>
      <c r="E8" s="36">
        <v>93.3</v>
      </c>
      <c r="F8" s="37">
        <v>31.08</v>
      </c>
      <c r="G8" s="37">
        <v>2.976</v>
      </c>
      <c r="H8" s="35">
        <v>27000</v>
      </c>
      <c r="I8" s="35">
        <v>1406</v>
      </c>
      <c r="J8" s="36">
        <v>3.6</v>
      </c>
      <c r="K8" s="36">
        <v>5.9</v>
      </c>
      <c r="L8" s="36">
        <v>3.3</v>
      </c>
      <c r="M8" s="37">
        <v>8.64</v>
      </c>
      <c r="N8" s="37">
        <v>8.2000000000000003E-2</v>
      </c>
      <c r="O8" s="3" t="s">
        <v>36</v>
      </c>
    </row>
    <row r="9" spans="1:15" ht="15" customHeight="1">
      <c r="A9" s="15">
        <v>6</v>
      </c>
      <c r="B9" s="35">
        <v>1223</v>
      </c>
      <c r="C9" s="36">
        <v>97</v>
      </c>
      <c r="D9" s="36">
        <v>78</v>
      </c>
      <c r="E9" s="36">
        <v>91.3</v>
      </c>
      <c r="F9" s="37">
        <v>30.6</v>
      </c>
      <c r="G9" s="37">
        <v>2.952</v>
      </c>
      <c r="H9" s="35">
        <v>28000</v>
      </c>
      <c r="I9" s="35">
        <v>1200</v>
      </c>
      <c r="J9" s="36">
        <v>3.5</v>
      </c>
      <c r="K9" s="36">
        <v>5.8</v>
      </c>
      <c r="L9" s="36">
        <v>4</v>
      </c>
      <c r="M9" s="37">
        <v>7.2480000000000002</v>
      </c>
      <c r="N9" s="37">
        <v>9.0999999999999998E-2</v>
      </c>
      <c r="O9" s="3" t="s">
        <v>36</v>
      </c>
    </row>
    <row r="10" spans="1:15" ht="15" customHeight="1">
      <c r="A10" s="15">
        <v>7</v>
      </c>
      <c r="B10" s="35">
        <v>1231</v>
      </c>
      <c r="C10" s="36">
        <v>97.2</v>
      </c>
      <c r="D10" s="36">
        <v>81</v>
      </c>
      <c r="E10" s="36">
        <v>85</v>
      </c>
      <c r="F10" s="37">
        <v>31.32</v>
      </c>
      <c r="G10" s="37">
        <v>3.1440000000000001</v>
      </c>
      <c r="H10" s="35">
        <v>27000</v>
      </c>
      <c r="I10" s="35">
        <v>1266</v>
      </c>
      <c r="J10" s="36">
        <v>3</v>
      </c>
      <c r="K10" s="36">
        <v>5.7</v>
      </c>
      <c r="L10" s="36">
        <v>4.5</v>
      </c>
      <c r="M10" s="37">
        <v>7.1360000000000001</v>
      </c>
      <c r="N10" s="37">
        <v>5.8000000000000003E-2</v>
      </c>
      <c r="O10" s="3" t="s">
        <v>36</v>
      </c>
    </row>
    <row r="11" spans="1:15" ht="15" customHeight="1">
      <c r="A11" s="15">
        <v>8</v>
      </c>
      <c r="B11" s="35">
        <v>1261</v>
      </c>
      <c r="C11" s="36">
        <v>102.2</v>
      </c>
      <c r="D11" s="36">
        <v>87</v>
      </c>
      <c r="E11" s="36">
        <v>72.5</v>
      </c>
      <c r="F11" s="37">
        <v>30.64</v>
      </c>
      <c r="G11" s="37">
        <v>3.6720000000000002</v>
      </c>
      <c r="H11" s="35">
        <v>28000</v>
      </c>
      <c r="I11" s="35">
        <v>1298</v>
      </c>
      <c r="J11" s="36">
        <v>3.5</v>
      </c>
      <c r="K11" s="36">
        <v>5.8</v>
      </c>
      <c r="L11" s="36">
        <v>4.5</v>
      </c>
      <c r="M11" s="37">
        <v>7.8479999999999999</v>
      </c>
      <c r="N11" s="37">
        <v>5.2999999999999999E-2</v>
      </c>
      <c r="O11" s="3" t="s">
        <v>36</v>
      </c>
    </row>
    <row r="12" spans="1:15" ht="15" customHeight="1">
      <c r="A12" s="15">
        <v>9</v>
      </c>
      <c r="B12" s="35">
        <v>1271</v>
      </c>
      <c r="C12" s="36">
        <v>94.4</v>
      </c>
      <c r="D12" s="36">
        <v>77.599999999999994</v>
      </c>
      <c r="E12" s="36">
        <v>108</v>
      </c>
      <c r="F12" s="37">
        <v>34.880000000000003</v>
      </c>
      <c r="G12" s="37">
        <v>4.2720000000000002</v>
      </c>
      <c r="H12" s="35">
        <v>30000</v>
      </c>
      <c r="I12" s="35">
        <v>1328</v>
      </c>
      <c r="J12" s="36">
        <v>3.4</v>
      </c>
      <c r="K12" s="36">
        <v>5.8</v>
      </c>
      <c r="L12" s="36">
        <v>4.8</v>
      </c>
      <c r="M12" s="37">
        <v>11.112</v>
      </c>
      <c r="N12" s="37">
        <v>7.1999999999999995E-2</v>
      </c>
      <c r="O12" s="3" t="s">
        <v>36</v>
      </c>
    </row>
    <row r="13" spans="1:15" ht="15" customHeight="1">
      <c r="A13" s="15">
        <v>10</v>
      </c>
      <c r="B13" s="35">
        <v>1238</v>
      </c>
      <c r="C13" s="36">
        <v>91.2</v>
      </c>
      <c r="D13" s="36">
        <v>75</v>
      </c>
      <c r="E13" s="36">
        <v>80</v>
      </c>
      <c r="F13" s="37">
        <v>35.68</v>
      </c>
      <c r="G13" s="37">
        <v>3.3839999999999999</v>
      </c>
      <c r="H13" s="35">
        <v>29000</v>
      </c>
      <c r="I13" s="35">
        <v>1343</v>
      </c>
      <c r="J13" s="36">
        <v>3.5</v>
      </c>
      <c r="K13" s="36">
        <v>5.8</v>
      </c>
      <c r="L13" s="36">
        <v>4</v>
      </c>
      <c r="M13" s="37">
        <v>10.247999999999999</v>
      </c>
      <c r="N13" s="37">
        <v>8.5999999999999993E-2</v>
      </c>
      <c r="O13" s="3" t="s">
        <v>36</v>
      </c>
    </row>
    <row r="14" spans="1:15" ht="15" customHeight="1">
      <c r="A14" s="15">
        <v>11</v>
      </c>
      <c r="B14" s="35">
        <v>1235</v>
      </c>
      <c r="C14" s="36">
        <v>103.6</v>
      </c>
      <c r="D14" s="36">
        <v>89.2</v>
      </c>
      <c r="E14" s="36">
        <v>92</v>
      </c>
      <c r="F14" s="37">
        <v>32.08</v>
      </c>
      <c r="G14" s="37">
        <v>3.4319999999999999</v>
      </c>
      <c r="H14" s="35">
        <v>28000</v>
      </c>
      <c r="I14" s="35">
        <v>1307</v>
      </c>
      <c r="J14" s="36">
        <v>3.7</v>
      </c>
      <c r="K14" s="36">
        <v>6</v>
      </c>
      <c r="L14" s="36">
        <v>4.8</v>
      </c>
      <c r="M14" s="37">
        <v>10.128</v>
      </c>
      <c r="N14" s="37">
        <v>6.2E-2</v>
      </c>
      <c r="O14" s="3" t="s">
        <v>36</v>
      </c>
    </row>
    <row r="15" spans="1:15" ht="15" customHeight="1">
      <c r="A15" s="15">
        <v>12</v>
      </c>
      <c r="B15" s="35">
        <v>1280</v>
      </c>
      <c r="C15" s="36">
        <v>95</v>
      </c>
      <c r="D15" s="36">
        <v>80</v>
      </c>
      <c r="E15" s="36">
        <v>85</v>
      </c>
      <c r="F15" s="37">
        <v>36.72</v>
      </c>
      <c r="G15" s="37">
        <v>2.7360000000000002</v>
      </c>
      <c r="H15" s="35">
        <v>28000</v>
      </c>
      <c r="I15" s="35">
        <v>1356</v>
      </c>
      <c r="J15" s="36">
        <v>3.7</v>
      </c>
      <c r="K15" s="36">
        <v>5.6</v>
      </c>
      <c r="L15" s="36">
        <v>4</v>
      </c>
      <c r="M15" s="37">
        <v>9.0239999999999991</v>
      </c>
      <c r="N15" s="37">
        <v>4.2999999999999997E-2</v>
      </c>
      <c r="O15" s="3" t="s">
        <v>36</v>
      </c>
    </row>
    <row r="16" spans="1:15" ht="15" customHeight="1">
      <c r="A16" s="15">
        <v>13</v>
      </c>
      <c r="B16" s="35">
        <v>1223</v>
      </c>
      <c r="C16" s="36">
        <v>97.4</v>
      </c>
      <c r="D16" s="36">
        <v>82.8</v>
      </c>
      <c r="E16" s="36">
        <v>100</v>
      </c>
      <c r="F16" s="37">
        <v>35.76</v>
      </c>
      <c r="G16" s="37">
        <v>2.3519999999999999</v>
      </c>
      <c r="H16" s="35">
        <v>29000</v>
      </c>
      <c r="I16" s="35">
        <v>1247</v>
      </c>
      <c r="J16" s="36">
        <v>3</v>
      </c>
      <c r="K16" s="36">
        <v>5.0999999999999996</v>
      </c>
      <c r="L16" s="36">
        <v>4</v>
      </c>
      <c r="M16" s="37">
        <v>7.992</v>
      </c>
      <c r="N16" s="37">
        <v>8.2000000000000003E-2</v>
      </c>
      <c r="O16" s="3" t="s">
        <v>36</v>
      </c>
    </row>
    <row r="17" spans="1:15" ht="15" customHeight="1">
      <c r="A17" s="15">
        <v>14</v>
      </c>
      <c r="B17" s="35">
        <v>1291</v>
      </c>
      <c r="C17" s="36">
        <v>93.4</v>
      </c>
      <c r="D17" s="36">
        <v>77.2</v>
      </c>
      <c r="E17" s="36">
        <v>81</v>
      </c>
      <c r="F17" s="37">
        <v>29.44</v>
      </c>
      <c r="G17" s="37">
        <v>3.504</v>
      </c>
      <c r="H17" s="35">
        <v>28000</v>
      </c>
      <c r="I17" s="35">
        <v>1354</v>
      </c>
      <c r="J17" s="36">
        <v>3.5</v>
      </c>
      <c r="K17" s="36">
        <v>5.7</v>
      </c>
      <c r="L17" s="36">
        <v>4.2</v>
      </c>
      <c r="M17" s="37">
        <v>8.1120000000000001</v>
      </c>
      <c r="N17" s="37">
        <v>5.2999999999999999E-2</v>
      </c>
      <c r="O17" s="3" t="s">
        <v>36</v>
      </c>
    </row>
    <row r="18" spans="1:15" ht="15" customHeight="1">
      <c r="A18" s="15">
        <v>15</v>
      </c>
      <c r="B18" s="35">
        <v>1245</v>
      </c>
      <c r="C18" s="36">
        <v>100.8</v>
      </c>
      <c r="D18" s="36">
        <v>84.4</v>
      </c>
      <c r="E18" s="36">
        <v>74</v>
      </c>
      <c r="F18" s="37">
        <v>36.72</v>
      </c>
      <c r="G18" s="37">
        <v>3</v>
      </c>
      <c r="H18" s="35">
        <v>30000</v>
      </c>
      <c r="I18" s="35">
        <v>1278</v>
      </c>
      <c r="J18" s="36">
        <v>3.5</v>
      </c>
      <c r="K18" s="36">
        <v>5.7</v>
      </c>
      <c r="L18" s="36">
        <v>4.4000000000000004</v>
      </c>
      <c r="M18" s="37">
        <v>9.7919999999999998</v>
      </c>
      <c r="N18" s="37">
        <v>6.7000000000000004E-2</v>
      </c>
      <c r="O18" s="3" t="s">
        <v>36</v>
      </c>
    </row>
    <row r="19" spans="1:15" ht="15" customHeight="1">
      <c r="A19" s="15">
        <v>16</v>
      </c>
      <c r="B19" s="35">
        <v>1265</v>
      </c>
      <c r="C19" s="36">
        <v>86</v>
      </c>
      <c r="D19" s="36">
        <v>70</v>
      </c>
      <c r="E19" s="36">
        <v>100</v>
      </c>
      <c r="F19" s="37">
        <v>27.84</v>
      </c>
      <c r="G19" s="37">
        <v>3.2160000000000002</v>
      </c>
      <c r="H19" s="44">
        <v>28000</v>
      </c>
      <c r="I19" s="44">
        <v>1291</v>
      </c>
      <c r="J19" s="36">
        <v>3.7</v>
      </c>
      <c r="K19" s="36">
        <v>6</v>
      </c>
      <c r="L19" s="36">
        <v>4</v>
      </c>
      <c r="M19" s="37">
        <v>9.4320000000000004</v>
      </c>
      <c r="N19" s="37">
        <v>6.7000000000000004E-2</v>
      </c>
      <c r="O19" s="3" t="s">
        <v>36</v>
      </c>
    </row>
    <row r="20" spans="1:15" ht="15" customHeight="1">
      <c r="A20" s="15">
        <v>17</v>
      </c>
      <c r="B20" s="35">
        <v>1247</v>
      </c>
      <c r="C20" s="36">
        <v>118.8</v>
      </c>
      <c r="D20" s="36">
        <v>96.8</v>
      </c>
      <c r="E20" s="36">
        <v>98</v>
      </c>
      <c r="F20" s="37">
        <v>35.119999999999997</v>
      </c>
      <c r="G20" s="37">
        <v>3.12</v>
      </c>
      <c r="H20" s="35">
        <v>29000</v>
      </c>
      <c r="I20" s="35">
        <v>1247</v>
      </c>
      <c r="J20" s="36">
        <v>3.4</v>
      </c>
      <c r="K20" s="36">
        <v>5.5</v>
      </c>
      <c r="L20" s="36">
        <v>5</v>
      </c>
      <c r="M20" s="37">
        <v>9.4079999999999995</v>
      </c>
      <c r="N20" s="37">
        <v>9.0999999999999998E-2</v>
      </c>
      <c r="O20" s="3" t="s">
        <v>36</v>
      </c>
    </row>
    <row r="21" spans="1:15" ht="15" customHeight="1">
      <c r="A21" s="15">
        <v>18</v>
      </c>
      <c r="B21" s="35">
        <v>1266</v>
      </c>
      <c r="C21" s="36">
        <v>111</v>
      </c>
      <c r="D21" s="36">
        <v>93</v>
      </c>
      <c r="E21" s="36">
        <v>102</v>
      </c>
      <c r="F21" s="37">
        <v>30</v>
      </c>
      <c r="G21" s="37">
        <v>4.32</v>
      </c>
      <c r="H21" s="35">
        <v>30000</v>
      </c>
      <c r="I21" s="35">
        <v>1245</v>
      </c>
      <c r="J21" s="36">
        <v>2.1</v>
      </c>
      <c r="K21" s="36">
        <v>6</v>
      </c>
      <c r="L21" s="36">
        <v>4</v>
      </c>
      <c r="M21" s="37">
        <v>7.7519999999999998</v>
      </c>
      <c r="N21" s="37">
        <v>0.106</v>
      </c>
      <c r="O21" s="3" t="s">
        <v>36</v>
      </c>
    </row>
    <row r="22" spans="1:15" ht="15" customHeight="1">
      <c r="A22" s="15">
        <v>19</v>
      </c>
      <c r="B22" s="35">
        <v>1218</v>
      </c>
      <c r="C22" s="36">
        <v>106.8</v>
      </c>
      <c r="D22" s="36">
        <v>88.4</v>
      </c>
      <c r="E22" s="36">
        <v>95</v>
      </c>
      <c r="F22" s="37">
        <v>36.72</v>
      </c>
      <c r="G22" s="37">
        <v>3.456</v>
      </c>
      <c r="H22" s="35">
        <v>30000</v>
      </c>
      <c r="I22" s="35">
        <v>1214</v>
      </c>
      <c r="J22" s="36">
        <v>2.6</v>
      </c>
      <c r="K22" s="36">
        <v>6.2</v>
      </c>
      <c r="L22" s="36">
        <v>5.3</v>
      </c>
      <c r="M22" s="37">
        <v>9.8640000000000008</v>
      </c>
      <c r="N22" s="37">
        <v>9.0999999999999998E-2</v>
      </c>
      <c r="O22" s="3" t="s">
        <v>36</v>
      </c>
    </row>
    <row r="23" spans="1:15" ht="15" customHeight="1">
      <c r="A23" s="15">
        <v>20</v>
      </c>
      <c r="B23" s="35">
        <v>1260</v>
      </c>
      <c r="C23" s="36">
        <v>92.6</v>
      </c>
      <c r="D23" s="36">
        <v>87.4</v>
      </c>
      <c r="E23" s="36">
        <v>99</v>
      </c>
      <c r="F23" s="37">
        <v>28.64</v>
      </c>
      <c r="G23" s="37">
        <v>3.84</v>
      </c>
      <c r="H23" s="35">
        <v>29000</v>
      </c>
      <c r="I23" s="35">
        <v>1260</v>
      </c>
      <c r="J23" s="36">
        <v>2.8</v>
      </c>
      <c r="K23" s="36">
        <v>6.9</v>
      </c>
      <c r="L23" s="36">
        <v>4.8</v>
      </c>
      <c r="M23" s="37">
        <v>7.6319999999999997</v>
      </c>
      <c r="N23" s="37">
        <v>7.6999999999999999E-2</v>
      </c>
      <c r="O23" s="3" t="s">
        <v>36</v>
      </c>
    </row>
    <row r="24" spans="1:15" ht="15" customHeight="1">
      <c r="A24" s="15">
        <v>21</v>
      </c>
      <c r="B24" s="30">
        <v>1340</v>
      </c>
      <c r="C24" s="33">
        <v>107.1</v>
      </c>
      <c r="D24" s="33">
        <v>91.6</v>
      </c>
      <c r="E24" s="33">
        <v>101.3</v>
      </c>
      <c r="F24" s="34">
        <v>30.24</v>
      </c>
      <c r="G24" s="34">
        <v>2.952</v>
      </c>
      <c r="H24" s="30">
        <v>28000</v>
      </c>
      <c r="I24" s="30">
        <v>1276</v>
      </c>
      <c r="J24" s="33">
        <v>3.7</v>
      </c>
      <c r="K24" s="33">
        <v>6.2</v>
      </c>
      <c r="L24" s="33">
        <v>4.2</v>
      </c>
      <c r="M24" s="34">
        <v>7.944</v>
      </c>
      <c r="N24" s="34">
        <v>8.5999999999999993E-2</v>
      </c>
      <c r="O24" s="3" t="s">
        <v>36</v>
      </c>
    </row>
    <row r="25" spans="1:15" ht="15" customHeight="1">
      <c r="A25" s="15">
        <v>22</v>
      </c>
      <c r="B25" s="30">
        <v>1274</v>
      </c>
      <c r="C25" s="31">
        <v>86.8</v>
      </c>
      <c r="D25" s="31">
        <v>77.599999999999994</v>
      </c>
      <c r="E25" s="31">
        <v>86</v>
      </c>
      <c r="F25" s="32">
        <v>32.24</v>
      </c>
      <c r="G25" s="32">
        <v>3.1440000000000001</v>
      </c>
      <c r="H25" s="30">
        <v>28000</v>
      </c>
      <c r="I25" s="30">
        <v>1290</v>
      </c>
      <c r="J25" s="33">
        <v>3.7</v>
      </c>
      <c r="K25" s="33">
        <v>6.1</v>
      </c>
      <c r="L25" s="33">
        <v>4.7</v>
      </c>
      <c r="M25" s="34">
        <v>8.0879999999999992</v>
      </c>
      <c r="N25" s="34">
        <v>6.7000000000000004E-2</v>
      </c>
      <c r="O25" s="3" t="s">
        <v>36</v>
      </c>
    </row>
    <row r="26" spans="1:15" ht="15" customHeight="1">
      <c r="A26" s="15">
        <v>23</v>
      </c>
      <c r="B26" s="30">
        <v>1212</v>
      </c>
      <c r="C26" s="31">
        <v>97</v>
      </c>
      <c r="D26" s="31">
        <v>80.400000000000006</v>
      </c>
      <c r="E26" s="31">
        <v>108</v>
      </c>
      <c r="F26" s="32">
        <v>26.16</v>
      </c>
      <c r="G26" s="32">
        <v>2.64</v>
      </c>
      <c r="H26" s="30">
        <v>30000</v>
      </c>
      <c r="I26" s="30">
        <v>1286</v>
      </c>
      <c r="J26" s="33">
        <v>3.3</v>
      </c>
      <c r="K26" s="33">
        <v>5.4</v>
      </c>
      <c r="L26" s="33">
        <v>4.5999999999999996</v>
      </c>
      <c r="M26" s="34">
        <v>7.4880000000000004</v>
      </c>
      <c r="N26" s="34">
        <v>8.2000000000000003E-2</v>
      </c>
      <c r="O26" s="3" t="s">
        <v>36</v>
      </c>
    </row>
    <row r="27" spans="1:15" ht="15" customHeight="1">
      <c r="A27" s="15">
        <v>24</v>
      </c>
      <c r="B27" s="30">
        <v>1246</v>
      </c>
      <c r="C27" s="31">
        <v>101.1</v>
      </c>
      <c r="D27" s="31">
        <v>84.4</v>
      </c>
      <c r="E27" s="31">
        <v>98</v>
      </c>
      <c r="F27" s="32">
        <v>26.96</v>
      </c>
      <c r="G27" s="32">
        <v>3.048</v>
      </c>
      <c r="H27" s="30">
        <v>28000</v>
      </c>
      <c r="I27" s="30">
        <v>1213</v>
      </c>
      <c r="J27" s="33">
        <v>3.4</v>
      </c>
      <c r="K27" s="33">
        <v>5.7</v>
      </c>
      <c r="L27" s="33">
        <v>4.5</v>
      </c>
      <c r="M27" s="34">
        <v>8.3759999999999994</v>
      </c>
      <c r="N27" s="34">
        <v>7.6999999999999999E-2</v>
      </c>
      <c r="O27" s="3" t="s">
        <v>36</v>
      </c>
    </row>
    <row r="28" spans="1:15" ht="15" customHeight="1">
      <c r="A28" s="15">
        <v>25</v>
      </c>
      <c r="B28" s="30">
        <v>1222</v>
      </c>
      <c r="C28" s="31">
        <v>94</v>
      </c>
      <c r="D28" s="31">
        <v>79.599999999999994</v>
      </c>
      <c r="E28" s="31">
        <v>86.3</v>
      </c>
      <c r="F28" s="32">
        <v>28.88</v>
      </c>
      <c r="G28" s="32">
        <v>2.7360000000000002</v>
      </c>
      <c r="H28" s="30">
        <v>28000</v>
      </c>
      <c r="I28" s="30">
        <v>1192</v>
      </c>
      <c r="J28" s="33">
        <v>4</v>
      </c>
      <c r="K28" s="33">
        <v>6.5</v>
      </c>
      <c r="L28" s="33">
        <v>4.2</v>
      </c>
      <c r="M28" s="34">
        <v>11.664</v>
      </c>
      <c r="N28" s="34">
        <v>9.6000000000000002E-2</v>
      </c>
      <c r="O28" s="3" t="s">
        <v>36</v>
      </c>
    </row>
    <row r="29" spans="1:15" ht="15" customHeight="1">
      <c r="A29" s="15">
        <v>26</v>
      </c>
      <c r="B29" s="30">
        <v>1237</v>
      </c>
      <c r="C29" s="31">
        <v>91.2</v>
      </c>
      <c r="D29" s="31">
        <v>75.599999999999994</v>
      </c>
      <c r="E29" s="31">
        <v>90</v>
      </c>
      <c r="F29" s="32">
        <v>29.2</v>
      </c>
      <c r="G29" s="32">
        <v>3.48</v>
      </c>
      <c r="H29" s="30">
        <v>28000</v>
      </c>
      <c r="I29" s="30">
        <v>1237</v>
      </c>
      <c r="J29" s="33">
        <v>3.7</v>
      </c>
      <c r="K29" s="33">
        <v>6.7</v>
      </c>
      <c r="L29" s="33">
        <v>4.5999999999999996</v>
      </c>
      <c r="M29" s="34">
        <v>8.6639999999999997</v>
      </c>
      <c r="N29" s="34">
        <v>8.2000000000000003E-2</v>
      </c>
      <c r="O29" s="3" t="s">
        <v>36</v>
      </c>
    </row>
    <row r="30" spans="1:15" ht="15" customHeight="1">
      <c r="A30" s="15">
        <v>27</v>
      </c>
      <c r="B30" s="30">
        <v>1242</v>
      </c>
      <c r="C30" s="31">
        <v>96</v>
      </c>
      <c r="D30" s="31">
        <v>70.400000000000006</v>
      </c>
      <c r="E30" s="31">
        <v>106</v>
      </c>
      <c r="F30" s="32">
        <v>23.76</v>
      </c>
      <c r="G30" s="32">
        <v>3.0720000000000001</v>
      </c>
      <c r="H30" s="30">
        <v>29000</v>
      </c>
      <c r="I30" s="30">
        <v>1223</v>
      </c>
      <c r="J30" s="33">
        <v>2.6</v>
      </c>
      <c r="K30" s="33">
        <v>5.6</v>
      </c>
      <c r="L30" s="33">
        <v>5.3</v>
      </c>
      <c r="M30" s="34">
        <v>8.952</v>
      </c>
      <c r="N30" s="34">
        <v>0.106</v>
      </c>
      <c r="O30" s="3" t="s">
        <v>36</v>
      </c>
    </row>
    <row r="31" spans="1:15" ht="15" customHeight="1">
      <c r="A31" s="15">
        <v>28</v>
      </c>
      <c r="B31" s="30">
        <v>1291</v>
      </c>
      <c r="C31" s="31">
        <v>116</v>
      </c>
      <c r="D31" s="31">
        <v>97</v>
      </c>
      <c r="E31" s="31">
        <v>96.7</v>
      </c>
      <c r="F31" s="32">
        <v>29.12</v>
      </c>
      <c r="G31" s="32">
        <v>3.3839999999999999</v>
      </c>
      <c r="H31" s="30">
        <v>28000</v>
      </c>
      <c r="I31" s="30">
        <v>1226</v>
      </c>
      <c r="J31" s="33">
        <v>3</v>
      </c>
      <c r="K31" s="33">
        <v>5.6</v>
      </c>
      <c r="L31" s="33">
        <v>5.6</v>
      </c>
      <c r="M31" s="34">
        <v>8.4</v>
      </c>
      <c r="N31" s="34">
        <v>0.10100000000000001</v>
      </c>
      <c r="O31" s="3" t="s">
        <v>36</v>
      </c>
    </row>
    <row r="32" spans="1:15" ht="15" customHeight="1">
      <c r="A32" s="15">
        <v>29</v>
      </c>
      <c r="B32" s="30">
        <v>1244</v>
      </c>
      <c r="C32" s="31">
        <v>92.8</v>
      </c>
      <c r="D32" s="31">
        <v>78</v>
      </c>
      <c r="E32" s="31">
        <v>87.8</v>
      </c>
      <c r="F32" s="32">
        <v>33.04</v>
      </c>
      <c r="G32" s="32">
        <v>3</v>
      </c>
      <c r="H32" s="30">
        <v>28000</v>
      </c>
      <c r="I32" s="30">
        <v>1213</v>
      </c>
      <c r="J32" s="33">
        <v>3.1</v>
      </c>
      <c r="K32" s="33">
        <v>5.6</v>
      </c>
      <c r="L32" s="33">
        <v>5.2</v>
      </c>
      <c r="M32" s="34">
        <v>7.5119999999999996</v>
      </c>
      <c r="N32" s="34">
        <v>9.0999999999999998E-2</v>
      </c>
      <c r="O32" s="3" t="s">
        <v>36</v>
      </c>
    </row>
    <row r="33" spans="1:15" ht="15" customHeight="1">
      <c r="A33" s="15">
        <v>30</v>
      </c>
      <c r="B33" s="30">
        <v>1273</v>
      </c>
      <c r="C33" s="31">
        <v>124.2</v>
      </c>
      <c r="D33" s="31">
        <v>104.8</v>
      </c>
      <c r="E33" s="31">
        <v>186.7</v>
      </c>
      <c r="F33" s="32">
        <v>52.72</v>
      </c>
      <c r="G33" s="32">
        <v>6</v>
      </c>
      <c r="H33" s="30">
        <v>28000</v>
      </c>
      <c r="I33" s="30">
        <v>1266</v>
      </c>
      <c r="J33" s="33">
        <v>3</v>
      </c>
      <c r="K33" s="33">
        <v>5.4</v>
      </c>
      <c r="L33" s="33">
        <v>5.2</v>
      </c>
      <c r="M33" s="34">
        <v>10.704000000000001</v>
      </c>
      <c r="N33" s="34">
        <v>9.0999999999999998E-2</v>
      </c>
      <c r="O33" s="3" t="s">
        <v>36</v>
      </c>
    </row>
    <row r="34" spans="1:15" ht="15" customHeight="1">
      <c r="A34" s="15"/>
      <c r="B34" s="30"/>
      <c r="C34" s="31"/>
      <c r="D34" s="31"/>
      <c r="E34" s="31"/>
      <c r="F34" s="32"/>
      <c r="G34" s="32"/>
      <c r="H34" s="30"/>
      <c r="I34" s="30"/>
      <c r="J34" s="33"/>
      <c r="K34" s="33"/>
      <c r="L34" s="33"/>
      <c r="M34" s="34"/>
      <c r="N34" s="34"/>
      <c r="O34" s="3"/>
    </row>
    <row r="35" spans="1:15" ht="15" customHeight="1">
      <c r="A35" s="57" t="s">
        <v>35</v>
      </c>
      <c r="B35" s="3">
        <f>SUM(B4:B34)</f>
        <v>37747</v>
      </c>
      <c r="C35" s="16">
        <f t="shared" ref="C35:N35" si="0">SUM(C4:C34)</f>
        <v>2993.2</v>
      </c>
      <c r="D35" s="16">
        <f t="shared" si="0"/>
        <v>2513.2000000000007</v>
      </c>
      <c r="E35" s="16">
        <f t="shared" si="0"/>
        <v>2878.3</v>
      </c>
      <c r="F35" s="4">
        <f t="shared" si="0"/>
        <v>953.00799999999992</v>
      </c>
      <c r="G35" s="4">
        <f t="shared" si="0"/>
        <v>99.228000000000009</v>
      </c>
      <c r="H35" s="3">
        <f t="shared" si="0"/>
        <v>855000</v>
      </c>
      <c r="I35" s="3">
        <f t="shared" si="0"/>
        <v>38421</v>
      </c>
      <c r="J35" s="16">
        <f t="shared" si="0"/>
        <v>98.100000000000009</v>
      </c>
      <c r="K35" s="16">
        <f t="shared" si="0"/>
        <v>172.19999999999996</v>
      </c>
      <c r="L35" s="16">
        <f t="shared" si="0"/>
        <v>131.79999999999998</v>
      </c>
      <c r="M35" s="4">
        <f t="shared" si="0"/>
        <v>259.43999999999994</v>
      </c>
      <c r="N35" s="4">
        <f t="shared" si="0"/>
        <v>2.3520000000000008</v>
      </c>
      <c r="O35" s="3" t="s">
        <v>36</v>
      </c>
    </row>
    <row r="36" spans="1:15" ht="20.100000000000001" customHeight="1">
      <c r="A36" s="57" t="s">
        <v>2</v>
      </c>
      <c r="B36" s="3">
        <f>MIN(B4:B34)</f>
        <v>1212</v>
      </c>
      <c r="C36" s="16">
        <f t="shared" ref="C36:N36" si="1">MIN(C4:C34)</f>
        <v>86</v>
      </c>
      <c r="D36" s="16">
        <f t="shared" si="1"/>
        <v>70</v>
      </c>
      <c r="E36" s="16">
        <f t="shared" si="1"/>
        <v>72.5</v>
      </c>
      <c r="F36" s="4">
        <f t="shared" si="1"/>
        <v>23.76</v>
      </c>
      <c r="G36" s="4">
        <f t="shared" si="1"/>
        <v>2.3519999999999999</v>
      </c>
      <c r="H36" s="3">
        <f t="shared" si="1"/>
        <v>27000</v>
      </c>
      <c r="I36" s="3">
        <f t="shared" si="1"/>
        <v>1192</v>
      </c>
      <c r="J36" s="16">
        <f t="shared" si="1"/>
        <v>2.1</v>
      </c>
      <c r="K36" s="16">
        <f t="shared" si="1"/>
        <v>4.2</v>
      </c>
      <c r="L36" s="16">
        <f t="shared" si="1"/>
        <v>1.3</v>
      </c>
      <c r="M36" s="4">
        <f t="shared" si="1"/>
        <v>7.1360000000000001</v>
      </c>
      <c r="N36" s="4">
        <f t="shared" si="1"/>
        <v>4.2999999999999997E-2</v>
      </c>
      <c r="O36" s="3" t="s">
        <v>36</v>
      </c>
    </row>
    <row r="37" spans="1:15" ht="20.100000000000001" customHeight="1">
      <c r="A37" s="57" t="s">
        <v>3</v>
      </c>
      <c r="B37" s="3">
        <f>MAX(B4:B34)</f>
        <v>1340</v>
      </c>
      <c r="C37" s="16">
        <f t="shared" ref="C37:N37" si="2">MAX(C4:C34)</f>
        <v>124.2</v>
      </c>
      <c r="D37" s="16">
        <f t="shared" si="2"/>
        <v>104.8</v>
      </c>
      <c r="E37" s="16">
        <f t="shared" si="2"/>
        <v>186.7</v>
      </c>
      <c r="F37" s="4">
        <f t="shared" si="2"/>
        <v>52.72</v>
      </c>
      <c r="G37" s="4">
        <f t="shared" si="2"/>
        <v>6</v>
      </c>
      <c r="H37" s="3">
        <f t="shared" si="2"/>
        <v>30000</v>
      </c>
      <c r="I37" s="3">
        <f t="shared" si="2"/>
        <v>1406</v>
      </c>
      <c r="J37" s="16">
        <f t="shared" si="2"/>
        <v>4</v>
      </c>
      <c r="K37" s="16">
        <f t="shared" si="2"/>
        <v>6.9</v>
      </c>
      <c r="L37" s="16">
        <f t="shared" si="2"/>
        <v>5.6</v>
      </c>
      <c r="M37" s="4">
        <f t="shared" si="2"/>
        <v>11.664</v>
      </c>
      <c r="N37" s="4">
        <f t="shared" si="2"/>
        <v>0.106</v>
      </c>
      <c r="O37" s="3" t="s">
        <v>36</v>
      </c>
    </row>
    <row r="38" spans="1:15" ht="19.5" customHeight="1">
      <c r="A38" s="57" t="s">
        <v>4</v>
      </c>
      <c r="B38" s="3">
        <f>AVERAGE(B4:B34)</f>
        <v>1258.2333333333333</v>
      </c>
      <c r="C38" s="16">
        <f t="shared" ref="C38:N38" si="3">AVERAGE(C4:C34)</f>
        <v>99.773333333333326</v>
      </c>
      <c r="D38" s="16">
        <f t="shared" si="3"/>
        <v>83.773333333333355</v>
      </c>
      <c r="E38" s="16">
        <f t="shared" si="3"/>
        <v>95.943333333333342</v>
      </c>
      <c r="F38" s="4">
        <f t="shared" si="3"/>
        <v>31.766933333333331</v>
      </c>
      <c r="G38" s="4">
        <f t="shared" si="3"/>
        <v>3.3076000000000003</v>
      </c>
      <c r="H38" s="3">
        <f>ROUND((AVERAGE(H4:H34)),-3)</f>
        <v>29000</v>
      </c>
      <c r="I38" s="3">
        <f t="shared" si="3"/>
        <v>1280.7</v>
      </c>
      <c r="J38" s="16">
        <f t="shared" si="3"/>
        <v>3.2700000000000005</v>
      </c>
      <c r="K38" s="16">
        <f t="shared" si="3"/>
        <v>5.7399999999999984</v>
      </c>
      <c r="L38" s="16">
        <f t="shared" si="3"/>
        <v>4.3933333333333326</v>
      </c>
      <c r="M38" s="4">
        <f t="shared" si="3"/>
        <v>8.6479999999999979</v>
      </c>
      <c r="N38" s="4">
        <f t="shared" si="3"/>
        <v>7.8400000000000025E-2</v>
      </c>
      <c r="O38" s="3" t="s">
        <v>36</v>
      </c>
    </row>
  </sheetData>
  <mergeCells count="6"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350" priority="55" stopIfTrue="1" operator="greaterThan">
      <formula>40</formula>
    </cfRule>
  </conditionalFormatting>
  <conditionalFormatting sqref="J39:J65536 J2:J3 J5:J34">
    <cfRule type="cellIs" dxfId="349" priority="54" stopIfTrue="1" operator="greaterThan">
      <formula>10</formula>
    </cfRule>
  </conditionalFormatting>
  <conditionalFormatting sqref="L39:L65536 L2:L3 L5:L34">
    <cfRule type="cellIs" dxfId="348" priority="53" stopIfTrue="1" operator="greaterThan">
      <formula>10</formula>
    </cfRule>
  </conditionalFormatting>
  <conditionalFormatting sqref="M39:M65536 M2:M3 M5:M34">
    <cfRule type="cellIs" dxfId="347" priority="52" stopIfTrue="1" operator="greaterThan">
      <formula>20</formula>
    </cfRule>
  </conditionalFormatting>
  <conditionalFormatting sqref="N39:N65536 N2:N3 N5:N34">
    <cfRule type="cellIs" dxfId="346" priority="51" stopIfTrue="1" operator="greaterThan">
      <formula>2</formula>
    </cfRule>
  </conditionalFormatting>
  <conditionalFormatting sqref="O2:O65536">
    <cfRule type="cellIs" dxfId="345" priority="50" stopIfTrue="1" operator="greaterThan">
      <formula>3000</formula>
    </cfRule>
  </conditionalFormatting>
  <conditionalFormatting sqref="K5:K15">
    <cfRule type="cellIs" dxfId="344" priority="49" stopIfTrue="1" operator="greaterThan">
      <formula>40</formula>
    </cfRule>
  </conditionalFormatting>
  <conditionalFormatting sqref="J5:J15">
    <cfRule type="cellIs" dxfId="343" priority="48" stopIfTrue="1" operator="greaterThan">
      <formula>10</formula>
    </cfRule>
  </conditionalFormatting>
  <conditionalFormatting sqref="L5:L15">
    <cfRule type="cellIs" dxfId="342" priority="47" stopIfTrue="1" operator="greaterThan">
      <formula>10</formula>
    </cfRule>
  </conditionalFormatting>
  <conditionalFormatting sqref="M5:M15">
    <cfRule type="cellIs" dxfId="341" priority="46" stopIfTrue="1" operator="greaterThan">
      <formula>20</formula>
    </cfRule>
  </conditionalFormatting>
  <conditionalFormatting sqref="N5:N15">
    <cfRule type="cellIs" dxfId="340" priority="45" stopIfTrue="1" operator="greaterThan">
      <formula>2</formula>
    </cfRule>
  </conditionalFormatting>
  <conditionalFormatting sqref="K17">
    <cfRule type="cellIs" dxfId="339" priority="44" stopIfTrue="1" operator="greaterThan">
      <formula>40</formula>
    </cfRule>
  </conditionalFormatting>
  <conditionalFormatting sqref="J17">
    <cfRule type="cellIs" dxfId="338" priority="43" stopIfTrue="1" operator="greaterThan">
      <formula>10</formula>
    </cfRule>
  </conditionalFormatting>
  <conditionalFormatting sqref="L17">
    <cfRule type="cellIs" dxfId="337" priority="42" stopIfTrue="1" operator="greaterThan">
      <formula>10</formula>
    </cfRule>
  </conditionalFormatting>
  <conditionalFormatting sqref="M17">
    <cfRule type="cellIs" dxfId="336" priority="41" stopIfTrue="1" operator="greaterThan">
      <formula>20</formula>
    </cfRule>
  </conditionalFormatting>
  <conditionalFormatting sqref="N17">
    <cfRule type="cellIs" dxfId="335" priority="40" stopIfTrue="1" operator="greaterThan">
      <formula>2</formula>
    </cfRule>
  </conditionalFormatting>
  <conditionalFormatting sqref="K17">
    <cfRule type="cellIs" dxfId="334" priority="39" stopIfTrue="1" operator="greaterThan">
      <formula>40</formula>
    </cfRule>
  </conditionalFormatting>
  <conditionalFormatting sqref="J17">
    <cfRule type="cellIs" dxfId="333" priority="38" stopIfTrue="1" operator="greaterThan">
      <formula>10</formula>
    </cfRule>
  </conditionalFormatting>
  <conditionalFormatting sqref="L17">
    <cfRule type="cellIs" dxfId="332" priority="37" stopIfTrue="1" operator="greaterThan">
      <formula>10</formula>
    </cfRule>
  </conditionalFormatting>
  <conditionalFormatting sqref="M17">
    <cfRule type="cellIs" dxfId="331" priority="36" stopIfTrue="1" operator="greaterThan">
      <formula>20</formula>
    </cfRule>
  </conditionalFormatting>
  <conditionalFormatting sqref="N17">
    <cfRule type="cellIs" dxfId="330" priority="35" stopIfTrue="1" operator="greaterThan">
      <formula>2</formula>
    </cfRule>
  </conditionalFormatting>
  <conditionalFormatting sqref="K12">
    <cfRule type="cellIs" dxfId="329" priority="34" stopIfTrue="1" operator="greaterThan">
      <formula>40</formula>
    </cfRule>
  </conditionalFormatting>
  <conditionalFormatting sqref="J12">
    <cfRule type="cellIs" dxfId="328" priority="33" stopIfTrue="1" operator="greaterThan">
      <formula>10</formula>
    </cfRule>
  </conditionalFormatting>
  <conditionalFormatting sqref="L12">
    <cfRule type="cellIs" dxfId="327" priority="32" stopIfTrue="1" operator="greaterThan">
      <formula>10</formula>
    </cfRule>
  </conditionalFormatting>
  <conditionalFormatting sqref="M12">
    <cfRule type="cellIs" dxfId="326" priority="31" stopIfTrue="1" operator="greaterThan">
      <formula>20</formula>
    </cfRule>
  </conditionalFormatting>
  <conditionalFormatting sqref="N12">
    <cfRule type="cellIs" dxfId="325" priority="30" stopIfTrue="1" operator="greaterThan">
      <formula>2</formula>
    </cfRule>
  </conditionalFormatting>
  <conditionalFormatting sqref="J12">
    <cfRule type="cellIs" dxfId="324" priority="29" stopIfTrue="1" operator="greaterThan">
      <formula>10</formula>
    </cfRule>
  </conditionalFormatting>
  <conditionalFormatting sqref="J12">
    <cfRule type="cellIs" dxfId="323" priority="28" stopIfTrue="1" operator="greaterThan">
      <formula>10</formula>
    </cfRule>
  </conditionalFormatting>
  <conditionalFormatting sqref="K12">
    <cfRule type="cellIs" dxfId="322" priority="27" stopIfTrue="1" operator="greaterThan">
      <formula>40</formula>
    </cfRule>
  </conditionalFormatting>
  <conditionalFormatting sqref="J12">
    <cfRule type="cellIs" dxfId="321" priority="26" stopIfTrue="1" operator="greaterThan">
      <formula>10</formula>
    </cfRule>
  </conditionalFormatting>
  <conditionalFormatting sqref="L12">
    <cfRule type="cellIs" dxfId="320" priority="25" stopIfTrue="1" operator="greaterThan">
      <formula>10</formula>
    </cfRule>
  </conditionalFormatting>
  <conditionalFormatting sqref="M12">
    <cfRule type="cellIs" dxfId="319" priority="24" stopIfTrue="1" operator="greaterThan">
      <formula>20</formula>
    </cfRule>
  </conditionalFormatting>
  <conditionalFormatting sqref="N12">
    <cfRule type="cellIs" dxfId="318" priority="23" stopIfTrue="1" operator="greaterThan">
      <formula>2</formula>
    </cfRule>
  </conditionalFormatting>
  <conditionalFormatting sqref="K5:K14">
    <cfRule type="cellIs" dxfId="317" priority="22" stopIfTrue="1" operator="greaterThan">
      <formula>40</formula>
    </cfRule>
  </conditionalFormatting>
  <conditionalFormatting sqref="J5:J14">
    <cfRule type="cellIs" dxfId="316" priority="21" stopIfTrue="1" operator="greaterThan">
      <formula>10</formula>
    </cfRule>
  </conditionalFormatting>
  <conditionalFormatting sqref="L5:L14">
    <cfRule type="cellIs" dxfId="315" priority="20" stopIfTrue="1" operator="greaterThan">
      <formula>10</formula>
    </cfRule>
  </conditionalFormatting>
  <conditionalFormatting sqref="M5:M14">
    <cfRule type="cellIs" dxfId="314" priority="19" stopIfTrue="1" operator="greaterThan">
      <formula>20</formula>
    </cfRule>
  </conditionalFormatting>
  <conditionalFormatting sqref="N5:N14">
    <cfRule type="cellIs" dxfId="313" priority="18" stopIfTrue="1" operator="greaterThan">
      <formula>2</formula>
    </cfRule>
  </conditionalFormatting>
  <conditionalFormatting sqref="K5:K14">
    <cfRule type="cellIs" dxfId="312" priority="17" stopIfTrue="1" operator="greaterThan">
      <formula>40</formula>
    </cfRule>
  </conditionalFormatting>
  <conditionalFormatting sqref="J5:J14">
    <cfRule type="cellIs" dxfId="311" priority="16" stopIfTrue="1" operator="greaterThan">
      <formula>10</formula>
    </cfRule>
  </conditionalFormatting>
  <conditionalFormatting sqref="L5:L14">
    <cfRule type="cellIs" dxfId="310" priority="15" stopIfTrue="1" operator="greaterThan">
      <formula>10</formula>
    </cfRule>
  </conditionalFormatting>
  <conditionalFormatting sqref="M5:M14">
    <cfRule type="cellIs" dxfId="309" priority="14" stopIfTrue="1" operator="greaterThan">
      <formula>20</formula>
    </cfRule>
  </conditionalFormatting>
  <conditionalFormatting sqref="N5:N14">
    <cfRule type="cellIs" dxfId="308" priority="13" stopIfTrue="1" operator="greaterThan">
      <formula>2</formula>
    </cfRule>
  </conditionalFormatting>
  <conditionalFormatting sqref="K12">
    <cfRule type="cellIs" dxfId="307" priority="12" stopIfTrue="1" operator="greaterThan">
      <formula>40</formula>
    </cfRule>
  </conditionalFormatting>
  <conditionalFormatting sqref="J12">
    <cfRule type="cellIs" dxfId="306" priority="11" stopIfTrue="1" operator="greaterThan">
      <formula>10</formula>
    </cfRule>
  </conditionalFormatting>
  <conditionalFormatting sqref="L12">
    <cfRule type="cellIs" dxfId="305" priority="10" stopIfTrue="1" operator="greaterThan">
      <formula>10</formula>
    </cfRule>
  </conditionalFormatting>
  <conditionalFormatting sqref="M12">
    <cfRule type="cellIs" dxfId="304" priority="9" stopIfTrue="1" operator="greaterThan">
      <formula>20</formula>
    </cfRule>
  </conditionalFormatting>
  <conditionalFormatting sqref="N12">
    <cfRule type="cellIs" dxfId="303" priority="8" stopIfTrue="1" operator="greaterThan">
      <formula>2</formula>
    </cfRule>
  </conditionalFormatting>
  <conditionalFormatting sqref="J12">
    <cfRule type="cellIs" dxfId="302" priority="7" stopIfTrue="1" operator="greaterThan">
      <formula>10</formula>
    </cfRule>
  </conditionalFormatting>
  <conditionalFormatting sqref="J12">
    <cfRule type="cellIs" dxfId="301" priority="6" stopIfTrue="1" operator="greaterThan">
      <formula>10</formula>
    </cfRule>
  </conditionalFormatting>
  <conditionalFormatting sqref="K12">
    <cfRule type="cellIs" dxfId="300" priority="5" stopIfTrue="1" operator="greaterThan">
      <formula>40</formula>
    </cfRule>
  </conditionalFormatting>
  <conditionalFormatting sqref="J12">
    <cfRule type="cellIs" dxfId="299" priority="4" stopIfTrue="1" operator="greaterThan">
      <formula>10</formula>
    </cfRule>
  </conditionalFormatting>
  <conditionalFormatting sqref="L12">
    <cfRule type="cellIs" dxfId="298" priority="3" stopIfTrue="1" operator="greaterThan">
      <formula>10</formula>
    </cfRule>
  </conditionalFormatting>
  <conditionalFormatting sqref="M12">
    <cfRule type="cellIs" dxfId="297" priority="2" stopIfTrue="1" operator="greaterThan">
      <formula>20</formula>
    </cfRule>
  </conditionalFormatting>
  <conditionalFormatting sqref="N12">
    <cfRule type="cellIs" dxfId="296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O38"/>
  <sheetViews>
    <sheetView workbookViewId="0">
      <selection activeCell="O39" sqref="O39"/>
    </sheetView>
  </sheetViews>
  <sheetFormatPr defaultRowHeight="12"/>
  <cols>
    <col min="1" max="16384" width="8.88671875" style="1"/>
  </cols>
  <sheetData>
    <row r="1" spans="1:15" ht="28.5" customHeight="1">
      <c r="A1" s="114" t="s">
        <v>53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68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12" t="s">
        <v>0</v>
      </c>
      <c r="I3" s="115"/>
      <c r="J3" s="61" t="s">
        <v>6</v>
      </c>
      <c r="K3" s="61" t="s">
        <v>7</v>
      </c>
      <c r="L3" s="61" t="s">
        <v>8</v>
      </c>
      <c r="M3" s="61" t="s">
        <v>9</v>
      </c>
      <c r="N3" s="61" t="s">
        <v>10</v>
      </c>
      <c r="O3" s="13" t="s">
        <v>0</v>
      </c>
    </row>
    <row r="4" spans="1:15" ht="15" customHeight="1">
      <c r="A4" s="15">
        <v>1</v>
      </c>
      <c r="B4" s="45">
        <v>1243</v>
      </c>
      <c r="C4" s="48">
        <v>93</v>
      </c>
      <c r="D4" s="46">
        <v>77.8</v>
      </c>
      <c r="E4" s="48">
        <v>91.3</v>
      </c>
      <c r="F4" s="47">
        <v>31.84</v>
      </c>
      <c r="G4" s="47">
        <v>2.76</v>
      </c>
      <c r="H4" s="45">
        <v>30000</v>
      </c>
      <c r="I4" s="45">
        <v>1238</v>
      </c>
      <c r="J4" s="46">
        <v>3.5</v>
      </c>
      <c r="K4" s="46">
        <v>5.7</v>
      </c>
      <c r="L4" s="48">
        <v>6.2</v>
      </c>
      <c r="M4" s="47">
        <v>9.36</v>
      </c>
      <c r="N4" s="47">
        <v>0.115</v>
      </c>
      <c r="O4" s="3" t="s">
        <v>36</v>
      </c>
    </row>
    <row r="5" spans="1:15" ht="15" customHeight="1">
      <c r="A5" s="15">
        <v>2</v>
      </c>
      <c r="B5" s="35">
        <v>1272</v>
      </c>
      <c r="C5" s="36">
        <v>100.6</v>
      </c>
      <c r="D5" s="36">
        <v>83.2</v>
      </c>
      <c r="E5" s="36">
        <v>95</v>
      </c>
      <c r="F5" s="37">
        <v>30.08</v>
      </c>
      <c r="G5" s="37">
        <v>3.4079999999999999</v>
      </c>
      <c r="H5" s="35">
        <v>27000</v>
      </c>
      <c r="I5" s="35">
        <v>1238</v>
      </c>
      <c r="J5" s="36">
        <v>3.7</v>
      </c>
      <c r="K5" s="36">
        <v>6.2</v>
      </c>
      <c r="L5" s="36">
        <v>4.8</v>
      </c>
      <c r="M5" s="37">
        <v>7.3920000000000003</v>
      </c>
      <c r="N5" s="37">
        <v>0.13900000000000001</v>
      </c>
      <c r="O5" s="3" t="s">
        <v>36</v>
      </c>
    </row>
    <row r="6" spans="1:15" ht="15" customHeight="1">
      <c r="A6" s="15">
        <v>3</v>
      </c>
      <c r="B6" s="35">
        <v>1263</v>
      </c>
      <c r="C6" s="36">
        <v>97.2</v>
      </c>
      <c r="D6" s="36">
        <v>82.4</v>
      </c>
      <c r="E6" s="36">
        <v>100</v>
      </c>
      <c r="F6" s="37">
        <v>27.216000000000001</v>
      </c>
      <c r="G6" s="37">
        <v>3.3839999999999999</v>
      </c>
      <c r="H6" s="35">
        <v>29000</v>
      </c>
      <c r="I6" s="35">
        <v>1241</v>
      </c>
      <c r="J6" s="36">
        <v>3.8</v>
      </c>
      <c r="K6" s="36">
        <v>6.1</v>
      </c>
      <c r="L6" s="36">
        <v>4.8</v>
      </c>
      <c r="M6" s="37">
        <v>6.0720000000000001</v>
      </c>
      <c r="N6" s="37">
        <v>0.12</v>
      </c>
      <c r="O6" s="3" t="s">
        <v>36</v>
      </c>
    </row>
    <row r="7" spans="1:15" ht="15" customHeight="1">
      <c r="A7" s="15">
        <v>4</v>
      </c>
      <c r="B7" s="35">
        <v>1233</v>
      </c>
      <c r="C7" s="36">
        <v>82.4</v>
      </c>
      <c r="D7" s="36">
        <v>62.8</v>
      </c>
      <c r="E7" s="36">
        <v>78</v>
      </c>
      <c r="F7" s="37">
        <v>33.28</v>
      </c>
      <c r="G7" s="37">
        <v>3.2639999999999998</v>
      </c>
      <c r="H7" s="35">
        <v>30000</v>
      </c>
      <c r="I7" s="35">
        <v>1336</v>
      </c>
      <c r="J7" s="36">
        <v>4</v>
      </c>
      <c r="K7" s="36">
        <v>6.8</v>
      </c>
      <c r="L7" s="36">
        <v>4</v>
      </c>
      <c r="M7" s="37">
        <v>8.4</v>
      </c>
      <c r="N7" s="37">
        <v>0.115</v>
      </c>
      <c r="O7" s="3" t="s">
        <v>36</v>
      </c>
    </row>
    <row r="8" spans="1:15" ht="15" customHeight="1">
      <c r="A8" s="15">
        <v>5</v>
      </c>
      <c r="B8" s="35">
        <v>1228</v>
      </c>
      <c r="C8" s="36">
        <v>95.6</v>
      </c>
      <c r="D8" s="36">
        <v>79.400000000000006</v>
      </c>
      <c r="E8" s="36">
        <v>80</v>
      </c>
      <c r="F8" s="37">
        <v>28.864000000000001</v>
      </c>
      <c r="G8" s="37">
        <v>2.76</v>
      </c>
      <c r="H8" s="35">
        <v>28000</v>
      </c>
      <c r="I8" s="35">
        <v>1303</v>
      </c>
      <c r="J8" s="36">
        <v>3.6</v>
      </c>
      <c r="K8" s="36">
        <v>5.9</v>
      </c>
      <c r="L8" s="36">
        <v>4</v>
      </c>
      <c r="M8" s="37">
        <v>7.1520000000000001</v>
      </c>
      <c r="N8" s="37">
        <v>0.106</v>
      </c>
      <c r="O8" s="3" t="s">
        <v>36</v>
      </c>
    </row>
    <row r="9" spans="1:15" ht="15" customHeight="1">
      <c r="A9" s="15">
        <v>6</v>
      </c>
      <c r="B9" s="35">
        <v>1201</v>
      </c>
      <c r="C9" s="36">
        <v>99</v>
      </c>
      <c r="D9" s="36">
        <v>83.8</v>
      </c>
      <c r="E9" s="36">
        <v>96</v>
      </c>
      <c r="F9" s="37">
        <v>30.84</v>
      </c>
      <c r="G9" s="37">
        <v>2.952</v>
      </c>
      <c r="H9" s="35">
        <v>28000</v>
      </c>
      <c r="I9" s="35">
        <v>1151</v>
      </c>
      <c r="J9" s="36">
        <v>4</v>
      </c>
      <c r="K9" s="36">
        <v>6.5</v>
      </c>
      <c r="L9" s="36">
        <v>4.7</v>
      </c>
      <c r="M9" s="37">
        <v>7.6559999999999997</v>
      </c>
      <c r="N9" s="37">
        <v>0.13</v>
      </c>
      <c r="O9" s="3" t="s">
        <v>36</v>
      </c>
    </row>
    <row r="10" spans="1:15" ht="15" customHeight="1">
      <c r="A10" s="15">
        <v>7</v>
      </c>
      <c r="B10" s="35">
        <v>1238</v>
      </c>
      <c r="C10" s="36">
        <v>110.7</v>
      </c>
      <c r="D10" s="36">
        <v>86.2</v>
      </c>
      <c r="E10" s="36">
        <v>92</v>
      </c>
      <c r="F10" s="37">
        <v>31.6</v>
      </c>
      <c r="G10" s="37">
        <v>4.08</v>
      </c>
      <c r="H10" s="35">
        <v>30000</v>
      </c>
      <c r="I10" s="35">
        <v>1166</v>
      </c>
      <c r="J10" s="36">
        <v>3.4</v>
      </c>
      <c r="K10" s="36">
        <v>5.7</v>
      </c>
      <c r="L10" s="36">
        <v>4</v>
      </c>
      <c r="M10" s="37">
        <v>6.0720000000000001</v>
      </c>
      <c r="N10" s="37">
        <v>0.13900000000000001</v>
      </c>
      <c r="O10" s="3" t="s">
        <v>36</v>
      </c>
    </row>
    <row r="11" spans="1:15" ht="15" customHeight="1">
      <c r="A11" s="15">
        <v>8</v>
      </c>
      <c r="B11" s="35">
        <v>1170</v>
      </c>
      <c r="C11" s="36">
        <v>94.2</v>
      </c>
      <c r="D11" s="36">
        <v>79.8</v>
      </c>
      <c r="E11" s="36">
        <v>106.7</v>
      </c>
      <c r="F11" s="37">
        <v>32.159999999999997</v>
      </c>
      <c r="G11" s="37">
        <v>3.1920000000000002</v>
      </c>
      <c r="H11" s="35">
        <v>30000</v>
      </c>
      <c r="I11" s="35">
        <v>1117</v>
      </c>
      <c r="J11" s="36">
        <v>3.6</v>
      </c>
      <c r="K11" s="36">
        <v>5.9</v>
      </c>
      <c r="L11" s="36">
        <v>4.7</v>
      </c>
      <c r="M11" s="37">
        <v>5.9279999999999999</v>
      </c>
      <c r="N11" s="37">
        <v>0.125</v>
      </c>
      <c r="O11" s="3" t="s">
        <v>36</v>
      </c>
    </row>
    <row r="12" spans="1:15" ht="15" customHeight="1">
      <c r="A12" s="15">
        <v>9</v>
      </c>
      <c r="B12" s="35">
        <v>1235</v>
      </c>
      <c r="C12" s="36">
        <v>89</v>
      </c>
      <c r="D12" s="36">
        <v>82</v>
      </c>
      <c r="E12" s="36">
        <v>92</v>
      </c>
      <c r="F12" s="37">
        <v>28.08</v>
      </c>
      <c r="G12" s="37">
        <v>2.6160000000000001</v>
      </c>
      <c r="H12" s="35">
        <v>28000</v>
      </c>
      <c r="I12" s="35">
        <v>1145</v>
      </c>
      <c r="J12" s="36">
        <v>3.5</v>
      </c>
      <c r="K12" s="36">
        <v>5.5</v>
      </c>
      <c r="L12" s="36">
        <v>4.7</v>
      </c>
      <c r="M12" s="37">
        <v>5.64</v>
      </c>
      <c r="N12" s="37">
        <v>0.13</v>
      </c>
      <c r="O12" s="3" t="s">
        <v>36</v>
      </c>
    </row>
    <row r="13" spans="1:15" ht="15" customHeight="1">
      <c r="A13" s="15">
        <v>10</v>
      </c>
      <c r="B13" s="35">
        <v>1226</v>
      </c>
      <c r="C13" s="36">
        <v>102.8</v>
      </c>
      <c r="D13" s="36">
        <v>94.6</v>
      </c>
      <c r="E13" s="36">
        <v>92</v>
      </c>
      <c r="F13" s="37">
        <v>31.76</v>
      </c>
      <c r="G13" s="37">
        <v>2.8319999999999999</v>
      </c>
      <c r="H13" s="35">
        <v>28000</v>
      </c>
      <c r="I13" s="35">
        <v>1158</v>
      </c>
      <c r="J13" s="36">
        <v>3.3</v>
      </c>
      <c r="K13" s="36">
        <v>5.7</v>
      </c>
      <c r="L13" s="36">
        <v>5.4</v>
      </c>
      <c r="M13" s="37">
        <v>5.4960000000000004</v>
      </c>
      <c r="N13" s="37">
        <v>0.14899999999999999</v>
      </c>
      <c r="O13" s="3" t="s">
        <v>36</v>
      </c>
    </row>
    <row r="14" spans="1:15" ht="15" customHeight="1">
      <c r="A14" s="15">
        <v>11</v>
      </c>
      <c r="B14" s="35">
        <v>1212</v>
      </c>
      <c r="C14" s="36">
        <v>91.4</v>
      </c>
      <c r="D14" s="36">
        <v>76</v>
      </c>
      <c r="E14" s="36">
        <v>98</v>
      </c>
      <c r="F14" s="37">
        <v>34.159999999999997</v>
      </c>
      <c r="G14" s="37">
        <v>2.88</v>
      </c>
      <c r="H14" s="35">
        <v>29000</v>
      </c>
      <c r="I14" s="35">
        <v>1154</v>
      </c>
      <c r="J14" s="36">
        <v>4.5999999999999996</v>
      </c>
      <c r="K14" s="36">
        <v>7.3</v>
      </c>
      <c r="L14" s="36">
        <v>6.7</v>
      </c>
      <c r="M14" s="37">
        <v>10.247999999999999</v>
      </c>
      <c r="N14" s="37">
        <v>0.10100000000000001</v>
      </c>
      <c r="O14" s="3" t="s">
        <v>36</v>
      </c>
    </row>
    <row r="15" spans="1:15" ht="15" customHeight="1">
      <c r="A15" s="15">
        <v>12</v>
      </c>
      <c r="B15" s="35">
        <v>1233</v>
      </c>
      <c r="C15" s="36">
        <v>97.8</v>
      </c>
      <c r="D15" s="36">
        <v>82.6</v>
      </c>
      <c r="E15" s="36">
        <v>93.3</v>
      </c>
      <c r="F15" s="37">
        <v>32.22</v>
      </c>
      <c r="G15" s="37">
        <v>2.8559999999999999</v>
      </c>
      <c r="H15" s="35">
        <v>28000</v>
      </c>
      <c r="I15" s="35">
        <v>1208</v>
      </c>
      <c r="J15" s="36">
        <v>4</v>
      </c>
      <c r="K15" s="36">
        <v>6.8</v>
      </c>
      <c r="L15" s="36">
        <v>6</v>
      </c>
      <c r="M15" s="37">
        <v>9</v>
      </c>
      <c r="N15" s="37">
        <v>9.6000000000000002E-2</v>
      </c>
      <c r="O15" s="3" t="s">
        <v>36</v>
      </c>
    </row>
    <row r="16" spans="1:15" ht="15" customHeight="1">
      <c r="A16" s="15">
        <v>13</v>
      </c>
      <c r="B16" s="35">
        <v>1204</v>
      </c>
      <c r="C16" s="36">
        <v>102.8</v>
      </c>
      <c r="D16" s="36">
        <v>84</v>
      </c>
      <c r="E16" s="36">
        <v>108</v>
      </c>
      <c r="F16" s="37">
        <v>30.16</v>
      </c>
      <c r="G16" s="37">
        <v>3.8879999999999999</v>
      </c>
      <c r="H16" s="35">
        <v>28000</v>
      </c>
      <c r="I16" s="35">
        <v>1146</v>
      </c>
      <c r="J16" s="36">
        <v>4.5</v>
      </c>
      <c r="K16" s="36">
        <v>7.3</v>
      </c>
      <c r="L16" s="36">
        <v>5.2</v>
      </c>
      <c r="M16" s="37">
        <v>10.055999999999999</v>
      </c>
      <c r="N16" s="37">
        <v>9.0999999999999998E-2</v>
      </c>
      <c r="O16" s="3" t="s">
        <v>36</v>
      </c>
    </row>
    <row r="17" spans="1:15" ht="15" customHeight="1">
      <c r="A17" s="15">
        <v>14</v>
      </c>
      <c r="B17" s="35">
        <v>1273</v>
      </c>
      <c r="C17" s="36">
        <v>93.6</v>
      </c>
      <c r="D17" s="36">
        <v>78.400000000000006</v>
      </c>
      <c r="E17" s="36">
        <v>70</v>
      </c>
      <c r="F17" s="37">
        <v>32.479999999999997</v>
      </c>
      <c r="G17" s="37">
        <v>3.552</v>
      </c>
      <c r="H17" s="35">
        <v>27000</v>
      </c>
      <c r="I17" s="35">
        <v>1218</v>
      </c>
      <c r="J17" s="36">
        <v>3.7</v>
      </c>
      <c r="K17" s="36">
        <v>6.4</v>
      </c>
      <c r="L17" s="36">
        <v>5.3</v>
      </c>
      <c r="M17" s="37">
        <v>8.8800000000000008</v>
      </c>
      <c r="N17" s="37">
        <v>0.106</v>
      </c>
      <c r="O17" s="3" t="s">
        <v>36</v>
      </c>
    </row>
    <row r="18" spans="1:15" ht="15" customHeight="1">
      <c r="A18" s="15">
        <v>15</v>
      </c>
      <c r="B18" s="35">
        <v>1249</v>
      </c>
      <c r="C18" s="36">
        <v>84.6</v>
      </c>
      <c r="D18" s="36">
        <v>71</v>
      </c>
      <c r="E18" s="36">
        <v>86.7</v>
      </c>
      <c r="F18" s="37">
        <v>31.68</v>
      </c>
      <c r="G18" s="37">
        <v>2.9039999999999999</v>
      </c>
      <c r="H18" s="35">
        <v>27000</v>
      </c>
      <c r="I18" s="35">
        <v>1179</v>
      </c>
      <c r="J18" s="36">
        <v>3.8</v>
      </c>
      <c r="K18" s="36">
        <v>6</v>
      </c>
      <c r="L18" s="36">
        <v>5</v>
      </c>
      <c r="M18" s="37">
        <v>7.2480000000000002</v>
      </c>
      <c r="N18" s="37">
        <v>8.5999999999999993E-2</v>
      </c>
      <c r="O18" s="3" t="s">
        <v>36</v>
      </c>
    </row>
    <row r="19" spans="1:15" ht="15" customHeight="1">
      <c r="A19" s="15">
        <v>16</v>
      </c>
      <c r="B19" s="35">
        <v>1228</v>
      </c>
      <c r="C19" s="36">
        <v>101</v>
      </c>
      <c r="D19" s="36">
        <v>90.8</v>
      </c>
      <c r="E19" s="36">
        <v>182.5</v>
      </c>
      <c r="F19" s="37">
        <v>30.16</v>
      </c>
      <c r="G19" s="37">
        <v>4.2720000000000002</v>
      </c>
      <c r="H19" s="44">
        <v>29000</v>
      </c>
      <c r="I19" s="44">
        <v>1143</v>
      </c>
      <c r="J19" s="36">
        <v>3.8</v>
      </c>
      <c r="K19" s="36">
        <v>6.5</v>
      </c>
      <c r="L19" s="36">
        <v>4.8</v>
      </c>
      <c r="M19" s="37">
        <v>7.1760000000000002</v>
      </c>
      <c r="N19" s="37">
        <v>0.12</v>
      </c>
      <c r="O19" s="3" t="s">
        <v>36</v>
      </c>
    </row>
    <row r="20" spans="1:15" ht="15" customHeight="1">
      <c r="A20" s="15">
        <v>17</v>
      </c>
      <c r="B20" s="35">
        <v>1239</v>
      </c>
      <c r="C20" s="36">
        <v>104</v>
      </c>
      <c r="D20" s="36">
        <v>86.4</v>
      </c>
      <c r="E20" s="36">
        <v>83.3</v>
      </c>
      <c r="F20" s="37">
        <v>29.2</v>
      </c>
      <c r="G20" s="37">
        <v>2.64</v>
      </c>
      <c r="H20" s="35">
        <v>29000</v>
      </c>
      <c r="I20" s="35">
        <v>1128</v>
      </c>
      <c r="J20" s="36">
        <v>3.8</v>
      </c>
      <c r="K20" s="36">
        <v>6.1</v>
      </c>
      <c r="L20" s="36">
        <v>4.8</v>
      </c>
      <c r="M20" s="37">
        <v>7.968</v>
      </c>
      <c r="N20" s="37">
        <v>0.13</v>
      </c>
      <c r="O20" s="3" t="s">
        <v>36</v>
      </c>
    </row>
    <row r="21" spans="1:15" ht="15" customHeight="1">
      <c r="A21" s="15">
        <v>18</v>
      </c>
      <c r="B21" s="35">
        <v>1256</v>
      </c>
      <c r="C21" s="36">
        <v>101.4</v>
      </c>
      <c r="D21" s="36">
        <v>84.8</v>
      </c>
      <c r="E21" s="36">
        <v>84</v>
      </c>
      <c r="F21" s="37">
        <v>27.76</v>
      </c>
      <c r="G21" s="37">
        <v>2.8319999999999999</v>
      </c>
      <c r="H21" s="35">
        <v>30000</v>
      </c>
      <c r="I21" s="35">
        <v>1159</v>
      </c>
      <c r="J21" s="36">
        <v>3.7</v>
      </c>
      <c r="K21" s="36">
        <v>6.3</v>
      </c>
      <c r="L21" s="36">
        <v>4.8</v>
      </c>
      <c r="M21" s="37">
        <v>8.3520000000000003</v>
      </c>
      <c r="N21" s="37">
        <v>0.11</v>
      </c>
      <c r="O21" s="3" t="s">
        <v>36</v>
      </c>
    </row>
    <row r="22" spans="1:15" ht="15" customHeight="1">
      <c r="A22" s="15">
        <v>19</v>
      </c>
      <c r="B22" s="35">
        <v>1250</v>
      </c>
      <c r="C22" s="36">
        <v>103</v>
      </c>
      <c r="D22" s="36">
        <v>87.9</v>
      </c>
      <c r="E22" s="36">
        <v>103.3</v>
      </c>
      <c r="F22" s="37">
        <v>29.04</v>
      </c>
      <c r="G22" s="37">
        <v>3.6480000000000001</v>
      </c>
      <c r="H22" s="35">
        <v>28000</v>
      </c>
      <c r="I22" s="35">
        <v>1189</v>
      </c>
      <c r="J22" s="36">
        <v>3.8</v>
      </c>
      <c r="K22" s="36">
        <v>6.4</v>
      </c>
      <c r="L22" s="36">
        <v>4.4000000000000004</v>
      </c>
      <c r="M22" s="37">
        <v>7.7279999999999998</v>
      </c>
      <c r="N22" s="37">
        <v>8.5999999999999993E-2</v>
      </c>
      <c r="O22" s="3" t="s">
        <v>36</v>
      </c>
    </row>
    <row r="23" spans="1:15" ht="15" customHeight="1">
      <c r="A23" s="15">
        <v>20</v>
      </c>
      <c r="B23" s="35">
        <v>1101</v>
      </c>
      <c r="C23" s="36">
        <v>95.4</v>
      </c>
      <c r="D23" s="36">
        <v>80.400000000000006</v>
      </c>
      <c r="E23" s="36">
        <v>82</v>
      </c>
      <c r="F23" s="37">
        <v>28.88</v>
      </c>
      <c r="G23" s="37">
        <v>3.0720000000000001</v>
      </c>
      <c r="H23" s="35">
        <v>28000</v>
      </c>
      <c r="I23" s="35">
        <v>1030</v>
      </c>
      <c r="J23" s="36">
        <v>3.9</v>
      </c>
      <c r="K23" s="36">
        <v>6.6</v>
      </c>
      <c r="L23" s="36">
        <v>5.5</v>
      </c>
      <c r="M23" s="37">
        <v>9.36</v>
      </c>
      <c r="N23" s="37">
        <v>0.10100000000000001</v>
      </c>
      <c r="O23" s="3" t="s">
        <v>36</v>
      </c>
    </row>
    <row r="24" spans="1:15" ht="15" customHeight="1">
      <c r="A24" s="15">
        <v>21</v>
      </c>
      <c r="B24" s="30">
        <v>1224</v>
      </c>
      <c r="C24" s="33">
        <v>107.2</v>
      </c>
      <c r="D24" s="33">
        <v>86.6</v>
      </c>
      <c r="E24" s="33">
        <v>75</v>
      </c>
      <c r="F24" s="34">
        <v>31.28</v>
      </c>
      <c r="G24" s="34">
        <v>3.36</v>
      </c>
      <c r="H24" s="30">
        <v>28000</v>
      </c>
      <c r="I24" s="30">
        <v>1133</v>
      </c>
      <c r="J24" s="33">
        <v>3.7</v>
      </c>
      <c r="K24" s="33">
        <v>5.9</v>
      </c>
      <c r="L24" s="33">
        <v>4.8</v>
      </c>
      <c r="M24" s="34">
        <v>6.048</v>
      </c>
      <c r="N24" s="34">
        <v>9.0999999999999998E-2</v>
      </c>
      <c r="O24" s="3" t="s">
        <v>36</v>
      </c>
    </row>
    <row r="25" spans="1:15" ht="15" customHeight="1">
      <c r="A25" s="15">
        <v>22</v>
      </c>
      <c r="B25" s="30">
        <v>1259</v>
      </c>
      <c r="C25" s="31">
        <v>82.1</v>
      </c>
      <c r="D25" s="31">
        <v>73.599999999999994</v>
      </c>
      <c r="E25" s="31">
        <v>83.8</v>
      </c>
      <c r="F25" s="32">
        <v>34.24</v>
      </c>
      <c r="G25" s="32">
        <v>2.76</v>
      </c>
      <c r="H25" s="30">
        <v>28000</v>
      </c>
      <c r="I25" s="30">
        <v>1161</v>
      </c>
      <c r="J25" s="33">
        <v>3.9</v>
      </c>
      <c r="K25" s="33">
        <v>6.4</v>
      </c>
      <c r="L25" s="33">
        <v>4.8</v>
      </c>
      <c r="M25" s="34">
        <v>6.84</v>
      </c>
      <c r="N25" s="34">
        <v>8.2000000000000003E-2</v>
      </c>
      <c r="O25" s="3" t="s">
        <v>36</v>
      </c>
    </row>
    <row r="26" spans="1:15" ht="15" customHeight="1">
      <c r="A26" s="15">
        <v>23</v>
      </c>
      <c r="B26" s="30">
        <v>1261</v>
      </c>
      <c r="C26" s="31">
        <v>91.4</v>
      </c>
      <c r="D26" s="31">
        <v>75</v>
      </c>
      <c r="E26" s="31">
        <v>105</v>
      </c>
      <c r="F26" s="32">
        <v>32.799999999999997</v>
      </c>
      <c r="G26" s="32">
        <v>3.456</v>
      </c>
      <c r="H26" s="30">
        <v>28000</v>
      </c>
      <c r="I26" s="30">
        <v>1151</v>
      </c>
      <c r="J26" s="33">
        <v>3.7</v>
      </c>
      <c r="K26" s="33">
        <v>5.9</v>
      </c>
      <c r="L26" s="33">
        <v>4.4000000000000004</v>
      </c>
      <c r="M26" s="34">
        <v>6.8159999999999998</v>
      </c>
      <c r="N26" s="34">
        <v>0.13400000000000001</v>
      </c>
      <c r="O26" s="3" t="s">
        <v>36</v>
      </c>
    </row>
    <row r="27" spans="1:15" ht="15" customHeight="1">
      <c r="A27" s="15">
        <v>24</v>
      </c>
      <c r="B27" s="30">
        <v>1299</v>
      </c>
      <c r="C27" s="31">
        <v>54.5</v>
      </c>
      <c r="D27" s="31">
        <v>64</v>
      </c>
      <c r="E27" s="31">
        <v>74</v>
      </c>
      <c r="F27" s="32">
        <v>32.479999999999997</v>
      </c>
      <c r="G27" s="32">
        <v>2.448</v>
      </c>
      <c r="H27" s="30">
        <v>29000</v>
      </c>
      <c r="I27" s="30">
        <v>1217</v>
      </c>
      <c r="J27" s="33">
        <v>4</v>
      </c>
      <c r="K27" s="33">
        <v>5.7</v>
      </c>
      <c r="L27" s="33">
        <v>2.8</v>
      </c>
      <c r="M27" s="34">
        <v>7.1520000000000001</v>
      </c>
      <c r="N27" s="34">
        <v>0.106</v>
      </c>
      <c r="O27" s="3" t="s">
        <v>36</v>
      </c>
    </row>
    <row r="28" spans="1:15" ht="15" customHeight="1">
      <c r="A28" s="15">
        <v>25</v>
      </c>
      <c r="B28" s="30">
        <v>1334</v>
      </c>
      <c r="C28" s="31">
        <v>98.6</v>
      </c>
      <c r="D28" s="31">
        <v>82.8</v>
      </c>
      <c r="E28" s="31">
        <v>92</v>
      </c>
      <c r="F28" s="32">
        <v>36.159999999999997</v>
      </c>
      <c r="G28" s="32">
        <v>2.952</v>
      </c>
      <c r="H28" s="30">
        <v>29000</v>
      </c>
      <c r="I28" s="30">
        <v>1260</v>
      </c>
      <c r="J28" s="33">
        <v>2.1</v>
      </c>
      <c r="K28" s="33">
        <v>5.9</v>
      </c>
      <c r="L28" s="33">
        <v>4.4000000000000004</v>
      </c>
      <c r="M28" s="34">
        <v>13.752000000000001</v>
      </c>
      <c r="N28" s="34">
        <v>9.0999999999999998E-2</v>
      </c>
      <c r="O28" s="3" t="s">
        <v>36</v>
      </c>
    </row>
    <row r="29" spans="1:15" ht="15" customHeight="1">
      <c r="A29" s="15">
        <v>26</v>
      </c>
      <c r="B29" s="30">
        <v>1314</v>
      </c>
      <c r="C29" s="31">
        <v>102.2</v>
      </c>
      <c r="D29" s="31">
        <v>99</v>
      </c>
      <c r="E29" s="31">
        <v>78</v>
      </c>
      <c r="F29" s="32">
        <v>35.6</v>
      </c>
      <c r="G29" s="32">
        <v>2.9039999999999999</v>
      </c>
      <c r="H29" s="30">
        <v>28000</v>
      </c>
      <c r="I29" s="30">
        <v>1263</v>
      </c>
      <c r="J29" s="33">
        <v>2.5</v>
      </c>
      <c r="K29" s="33">
        <v>6.5</v>
      </c>
      <c r="L29" s="33">
        <v>4.2</v>
      </c>
      <c r="M29" s="34">
        <v>13.992000000000001</v>
      </c>
      <c r="N29" s="34">
        <v>8.5999999999999993E-2</v>
      </c>
      <c r="O29" s="3" t="s">
        <v>36</v>
      </c>
    </row>
    <row r="30" spans="1:15" ht="15" customHeight="1">
      <c r="A30" s="15">
        <v>27</v>
      </c>
      <c r="B30" s="30">
        <v>1298</v>
      </c>
      <c r="C30" s="31">
        <v>94.2</v>
      </c>
      <c r="D30" s="31">
        <v>90.2</v>
      </c>
      <c r="E30" s="31">
        <v>102</v>
      </c>
      <c r="F30" s="32">
        <v>32.799999999999997</v>
      </c>
      <c r="G30" s="32">
        <v>3.2639999999999998</v>
      </c>
      <c r="H30" s="30">
        <v>28000</v>
      </c>
      <c r="I30" s="30">
        <v>1209</v>
      </c>
      <c r="J30" s="33">
        <v>2.2999999999999998</v>
      </c>
      <c r="K30" s="33">
        <v>6.9</v>
      </c>
      <c r="L30" s="33">
        <v>4</v>
      </c>
      <c r="M30" s="34">
        <v>14.087999999999999</v>
      </c>
      <c r="N30" s="34">
        <v>7.6999999999999999E-2</v>
      </c>
      <c r="O30" s="3" t="s">
        <v>36</v>
      </c>
    </row>
    <row r="31" spans="1:15" ht="15" customHeight="1">
      <c r="A31" s="15">
        <v>28</v>
      </c>
      <c r="B31" s="30">
        <v>1300</v>
      </c>
      <c r="C31" s="31">
        <v>78.599999999999994</v>
      </c>
      <c r="D31" s="31">
        <v>79.8</v>
      </c>
      <c r="E31" s="31">
        <v>90</v>
      </c>
      <c r="F31" s="32">
        <v>32.4</v>
      </c>
      <c r="G31" s="32">
        <v>2.5920000000000001</v>
      </c>
      <c r="H31" s="30">
        <v>30000</v>
      </c>
      <c r="I31" s="30">
        <v>1221</v>
      </c>
      <c r="J31" s="33">
        <v>3</v>
      </c>
      <c r="K31" s="33">
        <v>6.8</v>
      </c>
      <c r="L31" s="33">
        <v>5.6</v>
      </c>
      <c r="M31" s="34">
        <v>12.72</v>
      </c>
      <c r="N31" s="34">
        <v>7.6999999999999999E-2</v>
      </c>
      <c r="O31" s="3" t="s">
        <v>36</v>
      </c>
    </row>
    <row r="32" spans="1:15" ht="15" customHeight="1">
      <c r="A32" s="15">
        <v>29</v>
      </c>
      <c r="B32" s="30">
        <v>1288</v>
      </c>
      <c r="C32" s="31">
        <v>81.599999999999994</v>
      </c>
      <c r="D32" s="31">
        <v>75.2</v>
      </c>
      <c r="E32" s="31">
        <v>93.3</v>
      </c>
      <c r="F32" s="32">
        <v>33.520000000000003</v>
      </c>
      <c r="G32" s="32">
        <v>3.0720000000000001</v>
      </c>
      <c r="H32" s="30">
        <v>28000</v>
      </c>
      <c r="I32" s="30">
        <v>1207</v>
      </c>
      <c r="J32" s="33">
        <v>2.4</v>
      </c>
      <c r="K32" s="33">
        <v>6.8</v>
      </c>
      <c r="L32" s="33">
        <v>5</v>
      </c>
      <c r="M32" s="34">
        <v>13.824</v>
      </c>
      <c r="N32" s="34">
        <v>8.5999999999999993E-2</v>
      </c>
      <c r="O32" s="3" t="s">
        <v>36</v>
      </c>
    </row>
    <row r="33" spans="1:15" ht="15" customHeight="1">
      <c r="A33" s="15">
        <v>30</v>
      </c>
      <c r="B33" s="30">
        <v>1285</v>
      </c>
      <c r="C33" s="31">
        <v>94.8</v>
      </c>
      <c r="D33" s="31">
        <v>93.6</v>
      </c>
      <c r="E33" s="31">
        <v>175</v>
      </c>
      <c r="F33" s="32">
        <v>37.119999999999997</v>
      </c>
      <c r="G33" s="32">
        <v>3.1680000000000001</v>
      </c>
      <c r="H33" s="30">
        <v>27000</v>
      </c>
      <c r="I33" s="30">
        <v>1204</v>
      </c>
      <c r="J33" s="33">
        <v>0.7</v>
      </c>
      <c r="K33" s="33">
        <v>5.6</v>
      </c>
      <c r="L33" s="33">
        <v>1.2</v>
      </c>
      <c r="M33" s="34">
        <v>13.151999999999999</v>
      </c>
      <c r="N33" s="34">
        <v>7.6999999999999999E-2</v>
      </c>
      <c r="O33" s="3" t="s">
        <v>36</v>
      </c>
    </row>
    <row r="34" spans="1:15" ht="15" customHeight="1">
      <c r="A34" s="15">
        <v>31</v>
      </c>
      <c r="B34" s="30">
        <v>1307</v>
      </c>
      <c r="C34" s="31">
        <v>90</v>
      </c>
      <c r="D34" s="31">
        <v>82</v>
      </c>
      <c r="E34" s="31">
        <v>102</v>
      </c>
      <c r="F34" s="32">
        <v>31.44</v>
      </c>
      <c r="G34" s="32">
        <v>3.024</v>
      </c>
      <c r="H34" s="30">
        <v>30000</v>
      </c>
      <c r="I34" s="30">
        <v>1239</v>
      </c>
      <c r="J34" s="33">
        <v>0.9</v>
      </c>
      <c r="K34" s="33">
        <v>5.4</v>
      </c>
      <c r="L34" s="33">
        <v>2</v>
      </c>
      <c r="M34" s="34">
        <v>13.247999999999999</v>
      </c>
      <c r="N34" s="34">
        <v>7.1999999999999995E-2</v>
      </c>
      <c r="O34" s="3" t="s">
        <v>36</v>
      </c>
    </row>
    <row r="35" spans="1:15" ht="15" customHeight="1">
      <c r="A35" s="60" t="s">
        <v>35</v>
      </c>
      <c r="B35" s="3">
        <f>SUM(B4:B34)</f>
        <v>38723</v>
      </c>
      <c r="C35" s="16">
        <f t="shared" ref="C35:N35" si="0">SUM(C4:C34)</f>
        <v>2914.7</v>
      </c>
      <c r="D35" s="16">
        <f t="shared" si="0"/>
        <v>2536.1</v>
      </c>
      <c r="E35" s="16">
        <f t="shared" si="0"/>
        <v>2984.2000000000003</v>
      </c>
      <c r="F35" s="4">
        <f t="shared" si="0"/>
        <v>981.3</v>
      </c>
      <c r="G35" s="4">
        <f t="shared" si="0"/>
        <v>96.792000000000016</v>
      </c>
      <c r="H35" s="3">
        <f t="shared" si="0"/>
        <v>884000</v>
      </c>
      <c r="I35" s="3">
        <f t="shared" si="0"/>
        <v>36912</v>
      </c>
      <c r="J35" s="16">
        <f t="shared" si="0"/>
        <v>105.20000000000002</v>
      </c>
      <c r="K35" s="16">
        <f t="shared" si="0"/>
        <v>193.50000000000003</v>
      </c>
      <c r="L35" s="16">
        <f t="shared" si="0"/>
        <v>142.99999999999997</v>
      </c>
      <c r="M35" s="4">
        <f t="shared" si="0"/>
        <v>276.81600000000003</v>
      </c>
      <c r="N35" s="4">
        <f t="shared" si="0"/>
        <v>3.2739999999999996</v>
      </c>
      <c r="O35" s="3" t="s">
        <v>36</v>
      </c>
    </row>
    <row r="36" spans="1:15" ht="20.100000000000001" customHeight="1">
      <c r="A36" s="60" t="s">
        <v>2</v>
      </c>
      <c r="B36" s="3">
        <f>MIN(B4:B34)</f>
        <v>1101</v>
      </c>
      <c r="C36" s="16">
        <f t="shared" ref="C36:N36" si="1">MIN(C4:C34)</f>
        <v>54.5</v>
      </c>
      <c r="D36" s="16">
        <f t="shared" si="1"/>
        <v>62.8</v>
      </c>
      <c r="E36" s="16">
        <f t="shared" si="1"/>
        <v>70</v>
      </c>
      <c r="F36" s="4">
        <f t="shared" si="1"/>
        <v>27.216000000000001</v>
      </c>
      <c r="G36" s="4">
        <f t="shared" si="1"/>
        <v>2.448</v>
      </c>
      <c r="H36" s="3">
        <f t="shared" si="1"/>
        <v>27000</v>
      </c>
      <c r="I36" s="3">
        <f t="shared" si="1"/>
        <v>1030</v>
      </c>
      <c r="J36" s="16">
        <f t="shared" si="1"/>
        <v>0.7</v>
      </c>
      <c r="K36" s="16">
        <f t="shared" si="1"/>
        <v>5.4</v>
      </c>
      <c r="L36" s="16">
        <f t="shared" si="1"/>
        <v>1.2</v>
      </c>
      <c r="M36" s="4">
        <f t="shared" si="1"/>
        <v>5.4960000000000004</v>
      </c>
      <c r="N36" s="4">
        <f t="shared" si="1"/>
        <v>7.1999999999999995E-2</v>
      </c>
      <c r="O36" s="3" t="s">
        <v>36</v>
      </c>
    </row>
    <row r="37" spans="1:15" ht="20.100000000000001" customHeight="1">
      <c r="A37" s="60" t="s">
        <v>3</v>
      </c>
      <c r="B37" s="3">
        <f>MAX(B4:B34)</f>
        <v>1334</v>
      </c>
      <c r="C37" s="16">
        <f t="shared" ref="C37:N37" si="2">MAX(C4:C34)</f>
        <v>110.7</v>
      </c>
      <c r="D37" s="16">
        <f t="shared" si="2"/>
        <v>99</v>
      </c>
      <c r="E37" s="16">
        <f t="shared" si="2"/>
        <v>182.5</v>
      </c>
      <c r="F37" s="4">
        <f t="shared" si="2"/>
        <v>37.119999999999997</v>
      </c>
      <c r="G37" s="4">
        <f t="shared" si="2"/>
        <v>4.2720000000000002</v>
      </c>
      <c r="H37" s="3">
        <f t="shared" si="2"/>
        <v>30000</v>
      </c>
      <c r="I37" s="3">
        <f t="shared" si="2"/>
        <v>1336</v>
      </c>
      <c r="J37" s="16">
        <f t="shared" si="2"/>
        <v>4.5999999999999996</v>
      </c>
      <c r="K37" s="16">
        <f t="shared" si="2"/>
        <v>7.3</v>
      </c>
      <c r="L37" s="16">
        <f t="shared" si="2"/>
        <v>6.7</v>
      </c>
      <c r="M37" s="4">
        <f t="shared" si="2"/>
        <v>14.087999999999999</v>
      </c>
      <c r="N37" s="4">
        <f t="shared" si="2"/>
        <v>0.14899999999999999</v>
      </c>
      <c r="O37" s="3" t="s">
        <v>36</v>
      </c>
    </row>
    <row r="38" spans="1:15" ht="19.5" customHeight="1">
      <c r="A38" s="60" t="s">
        <v>4</v>
      </c>
      <c r="B38" s="3">
        <f>AVERAGE(B4:B34)</f>
        <v>1249.1290322580646</v>
      </c>
      <c r="C38" s="16">
        <f t="shared" ref="C38:N38" si="3">AVERAGE(C4:C34)</f>
        <v>94.022580645161284</v>
      </c>
      <c r="D38" s="16">
        <f t="shared" si="3"/>
        <v>81.809677419354841</v>
      </c>
      <c r="E38" s="16">
        <f t="shared" si="3"/>
        <v>96.264516129032273</v>
      </c>
      <c r="F38" s="4">
        <f t="shared" si="3"/>
        <v>31.654838709677417</v>
      </c>
      <c r="G38" s="4">
        <f t="shared" si="3"/>
        <v>3.1223225806451618</v>
      </c>
      <c r="H38" s="3">
        <f>ROUND((AVERAGE(H4:H34)),-3)</f>
        <v>29000</v>
      </c>
      <c r="I38" s="3">
        <f t="shared" si="3"/>
        <v>1190.7096774193549</v>
      </c>
      <c r="J38" s="16">
        <f t="shared" si="3"/>
        <v>3.3935483870967746</v>
      </c>
      <c r="K38" s="16">
        <f t="shared" si="3"/>
        <v>6.2419354838709689</v>
      </c>
      <c r="L38" s="16">
        <f t="shared" si="3"/>
        <v>4.6129032258064511</v>
      </c>
      <c r="M38" s="4">
        <f t="shared" si="3"/>
        <v>8.9295483870967747</v>
      </c>
      <c r="N38" s="4">
        <f t="shared" si="3"/>
        <v>0.10561290322580644</v>
      </c>
      <c r="O38" s="3" t="s">
        <v>36</v>
      </c>
    </row>
  </sheetData>
  <mergeCells count="6"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295" priority="33" stopIfTrue="1" operator="greaterThan">
      <formula>40</formula>
    </cfRule>
  </conditionalFormatting>
  <conditionalFormatting sqref="J39:J65536 J2:J3 J5:J34">
    <cfRule type="cellIs" dxfId="294" priority="32" stopIfTrue="1" operator="greaterThan">
      <formula>10</formula>
    </cfRule>
  </conditionalFormatting>
  <conditionalFormatting sqref="L39:L65536 L2:L3 L5:L34">
    <cfRule type="cellIs" dxfId="293" priority="31" stopIfTrue="1" operator="greaterThan">
      <formula>10</formula>
    </cfRule>
  </conditionalFormatting>
  <conditionalFormatting sqref="M39:M65536 M2:M3 M5:M34">
    <cfRule type="cellIs" dxfId="292" priority="30" stopIfTrue="1" operator="greaterThan">
      <formula>20</formula>
    </cfRule>
  </conditionalFormatting>
  <conditionalFormatting sqref="N39:N65536 N2:N3 N5:N34">
    <cfRule type="cellIs" dxfId="291" priority="29" stopIfTrue="1" operator="greaterThan">
      <formula>2</formula>
    </cfRule>
  </conditionalFormatting>
  <conditionalFormatting sqref="O2:O65536">
    <cfRule type="cellIs" dxfId="290" priority="28" stopIfTrue="1" operator="greaterThan">
      <formula>3000</formula>
    </cfRule>
  </conditionalFormatting>
  <conditionalFormatting sqref="K5:K15">
    <cfRule type="cellIs" dxfId="289" priority="27" stopIfTrue="1" operator="greaterThan">
      <formula>40</formula>
    </cfRule>
  </conditionalFormatting>
  <conditionalFormatting sqref="J5:J15">
    <cfRule type="cellIs" dxfId="288" priority="26" stopIfTrue="1" operator="greaterThan">
      <formula>10</formula>
    </cfRule>
  </conditionalFormatting>
  <conditionalFormatting sqref="L5:L15">
    <cfRule type="cellIs" dxfId="287" priority="25" stopIfTrue="1" operator="greaterThan">
      <formula>10</formula>
    </cfRule>
  </conditionalFormatting>
  <conditionalFormatting sqref="M5:M15">
    <cfRule type="cellIs" dxfId="286" priority="24" stopIfTrue="1" operator="greaterThan">
      <formula>20</formula>
    </cfRule>
  </conditionalFormatting>
  <conditionalFormatting sqref="N5:N15">
    <cfRule type="cellIs" dxfId="285" priority="23" stopIfTrue="1" operator="greaterThan">
      <formula>2</formula>
    </cfRule>
  </conditionalFormatting>
  <conditionalFormatting sqref="K17">
    <cfRule type="cellIs" dxfId="284" priority="22" stopIfTrue="1" operator="greaterThan">
      <formula>40</formula>
    </cfRule>
  </conditionalFormatting>
  <conditionalFormatting sqref="J17">
    <cfRule type="cellIs" dxfId="283" priority="21" stopIfTrue="1" operator="greaterThan">
      <formula>10</formula>
    </cfRule>
  </conditionalFormatting>
  <conditionalFormatting sqref="L17">
    <cfRule type="cellIs" dxfId="282" priority="20" stopIfTrue="1" operator="greaterThan">
      <formula>10</formula>
    </cfRule>
  </conditionalFormatting>
  <conditionalFormatting sqref="M17">
    <cfRule type="cellIs" dxfId="281" priority="19" stopIfTrue="1" operator="greaterThan">
      <formula>20</formula>
    </cfRule>
  </conditionalFormatting>
  <conditionalFormatting sqref="N17">
    <cfRule type="cellIs" dxfId="280" priority="18" stopIfTrue="1" operator="greaterThan">
      <formula>2</formula>
    </cfRule>
  </conditionalFormatting>
  <conditionalFormatting sqref="K17">
    <cfRule type="cellIs" dxfId="279" priority="17" stopIfTrue="1" operator="greaterThan">
      <formula>40</formula>
    </cfRule>
  </conditionalFormatting>
  <conditionalFormatting sqref="J17">
    <cfRule type="cellIs" dxfId="278" priority="16" stopIfTrue="1" operator="greaterThan">
      <formula>10</formula>
    </cfRule>
  </conditionalFormatting>
  <conditionalFormatting sqref="L17">
    <cfRule type="cellIs" dxfId="277" priority="15" stopIfTrue="1" operator="greaterThan">
      <formula>10</formula>
    </cfRule>
  </conditionalFormatting>
  <conditionalFormatting sqref="M17">
    <cfRule type="cellIs" dxfId="276" priority="14" stopIfTrue="1" operator="greaterThan">
      <formula>20</formula>
    </cfRule>
  </conditionalFormatting>
  <conditionalFormatting sqref="N17">
    <cfRule type="cellIs" dxfId="275" priority="13" stopIfTrue="1" operator="greaterThan">
      <formula>2</formula>
    </cfRule>
  </conditionalFormatting>
  <conditionalFormatting sqref="K12">
    <cfRule type="cellIs" dxfId="274" priority="12" stopIfTrue="1" operator="greaterThan">
      <formula>40</formula>
    </cfRule>
  </conditionalFormatting>
  <conditionalFormatting sqref="J12">
    <cfRule type="cellIs" dxfId="273" priority="11" stopIfTrue="1" operator="greaterThan">
      <formula>10</formula>
    </cfRule>
  </conditionalFormatting>
  <conditionalFormatting sqref="L12">
    <cfRule type="cellIs" dxfId="272" priority="10" stopIfTrue="1" operator="greaterThan">
      <formula>10</formula>
    </cfRule>
  </conditionalFormatting>
  <conditionalFormatting sqref="M12">
    <cfRule type="cellIs" dxfId="271" priority="9" stopIfTrue="1" operator="greaterThan">
      <formula>20</formula>
    </cfRule>
  </conditionalFormatting>
  <conditionalFormatting sqref="N12">
    <cfRule type="cellIs" dxfId="270" priority="8" stopIfTrue="1" operator="greaterThan">
      <formula>2</formula>
    </cfRule>
  </conditionalFormatting>
  <conditionalFormatting sqref="J12">
    <cfRule type="cellIs" dxfId="269" priority="7" stopIfTrue="1" operator="greaterThan">
      <formula>10</formula>
    </cfRule>
  </conditionalFormatting>
  <conditionalFormatting sqref="J12">
    <cfRule type="cellIs" dxfId="268" priority="6" stopIfTrue="1" operator="greaterThan">
      <formula>10</formula>
    </cfRule>
  </conditionalFormatting>
  <conditionalFormatting sqref="K12">
    <cfRule type="cellIs" dxfId="267" priority="5" stopIfTrue="1" operator="greaterThan">
      <formula>40</formula>
    </cfRule>
  </conditionalFormatting>
  <conditionalFormatting sqref="J12">
    <cfRule type="cellIs" dxfId="266" priority="4" stopIfTrue="1" operator="greaterThan">
      <formula>10</formula>
    </cfRule>
  </conditionalFormatting>
  <conditionalFormatting sqref="L12">
    <cfRule type="cellIs" dxfId="265" priority="3" stopIfTrue="1" operator="greaterThan">
      <formula>10</formula>
    </cfRule>
  </conditionalFormatting>
  <conditionalFormatting sqref="M12">
    <cfRule type="cellIs" dxfId="264" priority="2" stopIfTrue="1" operator="greaterThan">
      <formula>20</formula>
    </cfRule>
  </conditionalFormatting>
  <conditionalFormatting sqref="N12">
    <cfRule type="cellIs" dxfId="263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7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Q38"/>
  <sheetViews>
    <sheetView workbookViewId="0">
      <selection activeCell="R27" sqref="R27"/>
    </sheetView>
  </sheetViews>
  <sheetFormatPr defaultRowHeight="12"/>
  <cols>
    <col min="1" max="16384" width="8.88671875" style="1"/>
  </cols>
  <sheetData>
    <row r="1" spans="1:15" ht="28.5" customHeight="1">
      <c r="A1" s="114" t="s">
        <v>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ht="20.100000000000001" customHeight="1">
      <c r="A2" s="115" t="s">
        <v>67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5" ht="30" customHeight="1">
      <c r="A3" s="117"/>
      <c r="B3" s="115"/>
      <c r="C3" s="65" t="s">
        <v>6</v>
      </c>
      <c r="D3" s="65" t="s">
        <v>7</v>
      </c>
      <c r="E3" s="65" t="s">
        <v>8</v>
      </c>
      <c r="F3" s="65" t="s">
        <v>9</v>
      </c>
      <c r="G3" s="65" t="s">
        <v>10</v>
      </c>
      <c r="H3" s="12" t="s">
        <v>0</v>
      </c>
      <c r="I3" s="115"/>
      <c r="J3" s="64" t="s">
        <v>6</v>
      </c>
      <c r="K3" s="64" t="s">
        <v>7</v>
      </c>
      <c r="L3" s="64" t="s">
        <v>8</v>
      </c>
      <c r="M3" s="64" t="s">
        <v>9</v>
      </c>
      <c r="N3" s="64" t="s">
        <v>10</v>
      </c>
      <c r="O3" s="13" t="s">
        <v>0</v>
      </c>
    </row>
    <row r="4" spans="1:15" ht="15" customHeight="1">
      <c r="A4" s="15">
        <v>1</v>
      </c>
      <c r="B4" s="45">
        <v>1330</v>
      </c>
      <c r="C4" s="48">
        <v>90.9</v>
      </c>
      <c r="D4" s="48">
        <v>85</v>
      </c>
      <c r="E4" s="48">
        <v>108</v>
      </c>
      <c r="F4" s="47">
        <v>31.12</v>
      </c>
      <c r="G4" s="46">
        <v>3.0720000000000001</v>
      </c>
      <c r="H4" s="45">
        <v>30000</v>
      </c>
      <c r="I4" s="45">
        <v>1244</v>
      </c>
      <c r="J4" s="48">
        <v>1</v>
      </c>
      <c r="K4" s="46">
        <v>6.4</v>
      </c>
      <c r="L4" s="48">
        <v>1.6</v>
      </c>
      <c r="M4" s="66">
        <v>12.504</v>
      </c>
      <c r="N4" s="47">
        <v>0.12</v>
      </c>
      <c r="O4" s="3" t="s">
        <v>36</v>
      </c>
    </row>
    <row r="5" spans="1:15" ht="15" customHeight="1">
      <c r="A5" s="15">
        <v>2</v>
      </c>
      <c r="B5" s="35">
        <v>1319</v>
      </c>
      <c r="C5" s="36">
        <v>88.2</v>
      </c>
      <c r="D5" s="36">
        <v>76.8</v>
      </c>
      <c r="E5" s="36">
        <v>83.8</v>
      </c>
      <c r="F5" s="37">
        <v>29.68</v>
      </c>
      <c r="G5" s="37">
        <v>3.9359999999999999</v>
      </c>
      <c r="H5" s="35">
        <v>29000</v>
      </c>
      <c r="I5" s="35">
        <v>1240</v>
      </c>
      <c r="J5" s="36">
        <v>1.3</v>
      </c>
      <c r="K5" s="36">
        <v>6</v>
      </c>
      <c r="L5" s="36">
        <v>1.7</v>
      </c>
      <c r="M5" s="37">
        <v>11.664</v>
      </c>
      <c r="N5" s="37">
        <v>0.11</v>
      </c>
      <c r="O5" s="3" t="s">
        <v>36</v>
      </c>
    </row>
    <row r="6" spans="1:15" ht="15" customHeight="1">
      <c r="A6" s="15">
        <v>3</v>
      </c>
      <c r="B6" s="35">
        <v>1278</v>
      </c>
      <c r="C6" s="36">
        <v>85.8</v>
      </c>
      <c r="D6" s="36">
        <v>72.599999999999994</v>
      </c>
      <c r="E6" s="36">
        <v>80</v>
      </c>
      <c r="F6" s="37">
        <v>38.479999999999997</v>
      </c>
      <c r="G6" s="37">
        <v>3.7440000000000002</v>
      </c>
      <c r="H6" s="35">
        <v>28000</v>
      </c>
      <c r="I6" s="35">
        <v>1227</v>
      </c>
      <c r="J6" s="36">
        <v>0.9</v>
      </c>
      <c r="K6" s="36">
        <v>5.7</v>
      </c>
      <c r="L6" s="36">
        <v>1.4</v>
      </c>
      <c r="M6" s="37">
        <v>11.472</v>
      </c>
      <c r="N6" s="37">
        <v>0.10100000000000001</v>
      </c>
      <c r="O6" s="3" t="s">
        <v>36</v>
      </c>
    </row>
    <row r="7" spans="1:15" ht="15" customHeight="1">
      <c r="A7" s="15">
        <v>4</v>
      </c>
      <c r="B7" s="35">
        <v>1281</v>
      </c>
      <c r="C7" s="36">
        <v>87</v>
      </c>
      <c r="D7" s="36">
        <v>80.2</v>
      </c>
      <c r="E7" s="36">
        <v>98</v>
      </c>
      <c r="F7" s="37">
        <v>33.520000000000003</v>
      </c>
      <c r="G7" s="37">
        <v>3.2160000000000002</v>
      </c>
      <c r="H7" s="35">
        <v>28000</v>
      </c>
      <c r="I7" s="35">
        <v>1239</v>
      </c>
      <c r="J7" s="36">
        <v>1.4</v>
      </c>
      <c r="K7" s="36">
        <v>5.3</v>
      </c>
      <c r="L7" s="36">
        <v>3.2</v>
      </c>
      <c r="M7" s="37">
        <v>11.352</v>
      </c>
      <c r="N7" s="37">
        <v>0.106</v>
      </c>
      <c r="O7" s="3" t="s">
        <v>36</v>
      </c>
    </row>
    <row r="8" spans="1:15" ht="15" customHeight="1">
      <c r="A8" s="15">
        <v>5</v>
      </c>
      <c r="B8" s="35">
        <v>1207</v>
      </c>
      <c r="C8" s="36">
        <v>102.8</v>
      </c>
      <c r="D8" s="36">
        <v>87.8</v>
      </c>
      <c r="E8" s="36">
        <v>88</v>
      </c>
      <c r="F8" s="37">
        <v>25.38</v>
      </c>
      <c r="G8" s="37">
        <v>2.472</v>
      </c>
      <c r="H8" s="35">
        <v>28000</v>
      </c>
      <c r="I8" s="35">
        <v>1309</v>
      </c>
      <c r="J8" s="36">
        <v>1.5</v>
      </c>
      <c r="K8" s="36">
        <v>5.5</v>
      </c>
      <c r="L8" s="36">
        <v>4.4000000000000004</v>
      </c>
      <c r="M8" s="37">
        <v>8.9280000000000008</v>
      </c>
      <c r="N8" s="37">
        <v>6.7000000000000004E-2</v>
      </c>
      <c r="O8" s="3" t="s">
        <v>36</v>
      </c>
    </row>
    <row r="9" spans="1:15" ht="15" customHeight="1">
      <c r="A9" s="15">
        <v>6</v>
      </c>
      <c r="B9" s="35">
        <v>1309</v>
      </c>
      <c r="C9" s="36">
        <v>77.599999999999994</v>
      </c>
      <c r="D9" s="36">
        <v>72.8</v>
      </c>
      <c r="E9" s="36">
        <v>104</v>
      </c>
      <c r="F9" s="37">
        <v>31.6</v>
      </c>
      <c r="G9" s="37">
        <v>2.64</v>
      </c>
      <c r="H9" s="35">
        <v>28000</v>
      </c>
      <c r="I9" s="35">
        <v>1244</v>
      </c>
      <c r="J9" s="36">
        <v>1.3</v>
      </c>
      <c r="K9" s="36">
        <v>5.6</v>
      </c>
      <c r="L9" s="36">
        <v>2</v>
      </c>
      <c r="M9" s="37">
        <v>12.576000000000001</v>
      </c>
      <c r="N9" s="37">
        <v>9.0999999999999998E-2</v>
      </c>
      <c r="O9" s="3" t="s">
        <v>36</v>
      </c>
    </row>
    <row r="10" spans="1:15" ht="15" customHeight="1">
      <c r="A10" s="15">
        <v>7</v>
      </c>
      <c r="B10" s="35">
        <v>1349</v>
      </c>
      <c r="C10" s="36">
        <v>72.2</v>
      </c>
      <c r="D10" s="36">
        <v>78</v>
      </c>
      <c r="E10" s="36">
        <v>91.3</v>
      </c>
      <c r="F10" s="37">
        <v>29.2</v>
      </c>
      <c r="G10" s="37">
        <v>3.3119999999999998</v>
      </c>
      <c r="H10" s="35">
        <v>29000</v>
      </c>
      <c r="I10" s="35">
        <v>1292</v>
      </c>
      <c r="J10" s="36">
        <v>1.3</v>
      </c>
      <c r="K10" s="36">
        <v>5.6</v>
      </c>
      <c r="L10" s="36">
        <v>4.4000000000000004</v>
      </c>
      <c r="M10" s="37">
        <v>9.2159999999999993</v>
      </c>
      <c r="N10" s="37">
        <v>6.2E-2</v>
      </c>
      <c r="O10" s="3" t="s">
        <v>36</v>
      </c>
    </row>
    <row r="11" spans="1:15" ht="15" customHeight="1">
      <c r="A11" s="15">
        <v>8</v>
      </c>
      <c r="B11" s="35">
        <v>1154</v>
      </c>
      <c r="C11" s="36">
        <v>96.6</v>
      </c>
      <c r="D11" s="36">
        <v>81.599999999999994</v>
      </c>
      <c r="E11" s="36">
        <v>100</v>
      </c>
      <c r="F11" s="37">
        <v>29.84</v>
      </c>
      <c r="G11" s="37">
        <v>3.024</v>
      </c>
      <c r="H11" s="35">
        <v>29000</v>
      </c>
      <c r="I11" s="35">
        <v>1105</v>
      </c>
      <c r="J11" s="36">
        <v>1.5</v>
      </c>
      <c r="K11" s="36">
        <v>6.2</v>
      </c>
      <c r="L11" s="36">
        <v>5.2</v>
      </c>
      <c r="M11" s="37">
        <v>8.6880000000000006</v>
      </c>
      <c r="N11" s="37">
        <v>6.7000000000000004E-2</v>
      </c>
      <c r="O11" s="3" t="s">
        <v>36</v>
      </c>
    </row>
    <row r="12" spans="1:15" ht="15" customHeight="1">
      <c r="A12" s="15">
        <v>9</v>
      </c>
      <c r="B12" s="35">
        <v>1314</v>
      </c>
      <c r="C12" s="36">
        <v>97.6</v>
      </c>
      <c r="D12" s="36">
        <v>80</v>
      </c>
      <c r="E12" s="36">
        <v>86</v>
      </c>
      <c r="F12" s="37">
        <v>29.2</v>
      </c>
      <c r="G12" s="37">
        <v>3.7440000000000002</v>
      </c>
      <c r="H12" s="35">
        <v>30000</v>
      </c>
      <c r="I12" s="35">
        <v>1284</v>
      </c>
      <c r="J12" s="36">
        <v>1.6</v>
      </c>
      <c r="K12" s="36">
        <v>6.2</v>
      </c>
      <c r="L12" s="36">
        <v>5.4</v>
      </c>
      <c r="M12" s="37">
        <v>7.8479999999999999</v>
      </c>
      <c r="N12" s="37">
        <v>6.2E-2</v>
      </c>
      <c r="O12" s="3" t="s">
        <v>36</v>
      </c>
    </row>
    <row r="13" spans="1:15" ht="15" customHeight="1">
      <c r="A13" s="15">
        <v>10</v>
      </c>
      <c r="B13" s="35">
        <v>1323</v>
      </c>
      <c r="C13" s="36">
        <v>105.6</v>
      </c>
      <c r="D13" s="36">
        <v>88.6</v>
      </c>
      <c r="E13" s="36">
        <v>104</v>
      </c>
      <c r="F13" s="37">
        <v>33.840000000000003</v>
      </c>
      <c r="G13" s="37">
        <v>2.496</v>
      </c>
      <c r="H13" s="35">
        <v>29000</v>
      </c>
      <c r="I13" s="35">
        <v>1276</v>
      </c>
      <c r="J13" s="36">
        <v>1.6</v>
      </c>
      <c r="K13" s="36">
        <v>6.5</v>
      </c>
      <c r="L13" s="36">
        <v>4.8</v>
      </c>
      <c r="M13" s="37">
        <v>7.2480000000000002</v>
      </c>
      <c r="N13" s="37">
        <v>5.8000000000000003E-2</v>
      </c>
      <c r="O13" s="3" t="s">
        <v>36</v>
      </c>
    </row>
    <row r="14" spans="1:15" ht="15" customHeight="1">
      <c r="A14" s="15">
        <v>11</v>
      </c>
      <c r="B14" s="35">
        <v>1350</v>
      </c>
      <c r="C14" s="36">
        <v>93.2</v>
      </c>
      <c r="D14" s="36">
        <v>77.2</v>
      </c>
      <c r="E14" s="36">
        <v>96</v>
      </c>
      <c r="F14" s="37">
        <v>28.88</v>
      </c>
      <c r="G14" s="37">
        <v>3.6960000000000002</v>
      </c>
      <c r="H14" s="35">
        <v>31000</v>
      </c>
      <c r="I14" s="35">
        <v>1313</v>
      </c>
      <c r="J14" s="36">
        <v>1.6</v>
      </c>
      <c r="K14" s="36">
        <v>6</v>
      </c>
      <c r="L14" s="36">
        <v>4</v>
      </c>
      <c r="M14" s="37">
        <v>6.4080000000000004</v>
      </c>
      <c r="N14" s="37">
        <v>5.8000000000000003E-2</v>
      </c>
      <c r="O14" s="3" t="s">
        <v>36</v>
      </c>
    </row>
    <row r="15" spans="1:15" ht="15" customHeight="1">
      <c r="A15" s="15">
        <v>12</v>
      </c>
      <c r="B15" s="35">
        <v>1307</v>
      </c>
      <c r="C15" s="36">
        <v>105.4</v>
      </c>
      <c r="D15" s="36">
        <v>89.8</v>
      </c>
      <c r="E15" s="36">
        <v>98</v>
      </c>
      <c r="F15" s="37">
        <v>34.880000000000003</v>
      </c>
      <c r="G15" s="37">
        <v>3.7919999999999998</v>
      </c>
      <c r="H15" s="35">
        <v>30000</v>
      </c>
      <c r="I15" s="35">
        <v>1304</v>
      </c>
      <c r="J15" s="36">
        <v>1.2</v>
      </c>
      <c r="K15" s="36">
        <v>5.4</v>
      </c>
      <c r="L15" s="36">
        <v>4.4000000000000004</v>
      </c>
      <c r="M15" s="37">
        <v>6.5519999999999996</v>
      </c>
      <c r="N15" s="37">
        <v>7.1999999999999995E-2</v>
      </c>
      <c r="O15" s="3" t="s">
        <v>36</v>
      </c>
    </row>
    <row r="16" spans="1:15" ht="15" customHeight="1">
      <c r="A16" s="15">
        <v>13</v>
      </c>
      <c r="B16" s="35">
        <v>1322</v>
      </c>
      <c r="C16" s="36">
        <v>100.6</v>
      </c>
      <c r="D16" s="36">
        <v>85.2</v>
      </c>
      <c r="E16" s="36">
        <v>90</v>
      </c>
      <c r="F16" s="37">
        <v>30.88</v>
      </c>
      <c r="G16" s="37">
        <v>2.8319999999999999</v>
      </c>
      <c r="H16" s="35">
        <v>31000</v>
      </c>
      <c r="I16" s="35">
        <v>1305</v>
      </c>
      <c r="J16" s="36">
        <v>1.5</v>
      </c>
      <c r="K16" s="36">
        <v>6.3</v>
      </c>
      <c r="L16" s="36">
        <v>1.2</v>
      </c>
      <c r="M16" s="37">
        <v>7.4160000000000004</v>
      </c>
      <c r="N16" s="37">
        <v>9.0999999999999998E-2</v>
      </c>
      <c r="O16" s="3" t="s">
        <v>36</v>
      </c>
    </row>
    <row r="17" spans="1:17" ht="15" customHeight="1">
      <c r="A17" s="15">
        <v>14</v>
      </c>
      <c r="B17" s="35">
        <v>1331</v>
      </c>
      <c r="C17" s="36">
        <v>81.2</v>
      </c>
      <c r="D17" s="36">
        <v>75</v>
      </c>
      <c r="E17" s="36">
        <v>88</v>
      </c>
      <c r="F17" s="37">
        <v>29.92</v>
      </c>
      <c r="G17" s="37">
        <v>3.024</v>
      </c>
      <c r="H17" s="35">
        <v>30000</v>
      </c>
      <c r="I17" s="35">
        <v>1303</v>
      </c>
      <c r="J17" s="36">
        <v>1.7</v>
      </c>
      <c r="K17" s="36">
        <v>6</v>
      </c>
      <c r="L17" s="36">
        <v>3.3</v>
      </c>
      <c r="M17" s="37">
        <v>7.2240000000000002</v>
      </c>
      <c r="N17" s="37">
        <v>8.2000000000000003E-2</v>
      </c>
      <c r="O17" s="3" t="s">
        <v>36</v>
      </c>
    </row>
    <row r="18" spans="1:17" ht="15" customHeight="1">
      <c r="A18" s="15">
        <v>15</v>
      </c>
      <c r="B18" s="35">
        <v>1347</v>
      </c>
      <c r="C18" s="36">
        <v>97</v>
      </c>
      <c r="D18" s="36">
        <v>81</v>
      </c>
      <c r="E18" s="36">
        <v>97</v>
      </c>
      <c r="F18" s="37">
        <v>36.08</v>
      </c>
      <c r="G18" s="37">
        <v>2.7839999999999998</v>
      </c>
      <c r="H18" s="35">
        <v>29000</v>
      </c>
      <c r="I18" s="35">
        <v>1316</v>
      </c>
      <c r="J18" s="36">
        <v>1.4</v>
      </c>
      <c r="K18" s="36">
        <v>5.6</v>
      </c>
      <c r="L18" s="36">
        <v>4.2</v>
      </c>
      <c r="M18" s="37">
        <v>8.2080000000000002</v>
      </c>
      <c r="N18" s="37">
        <v>9.6000000000000002E-2</v>
      </c>
      <c r="O18" s="3" t="s">
        <v>36</v>
      </c>
    </row>
    <row r="19" spans="1:17" ht="15" customHeight="1">
      <c r="A19" s="15">
        <v>16</v>
      </c>
      <c r="B19" s="35">
        <v>1324</v>
      </c>
      <c r="C19" s="36">
        <v>93.6</v>
      </c>
      <c r="D19" s="36">
        <v>76.8</v>
      </c>
      <c r="E19" s="36">
        <v>88</v>
      </c>
      <c r="F19" s="37">
        <v>27.263999999999999</v>
      </c>
      <c r="G19" s="37">
        <v>2.9279999999999999</v>
      </c>
      <c r="H19" s="44">
        <v>29000</v>
      </c>
      <c r="I19" s="44">
        <v>1274</v>
      </c>
      <c r="J19" s="36">
        <v>1.4</v>
      </c>
      <c r="K19" s="36">
        <v>5.4</v>
      </c>
      <c r="L19" s="36">
        <v>4</v>
      </c>
      <c r="M19" s="37">
        <v>8.2560000000000002</v>
      </c>
      <c r="N19" s="37">
        <v>7.6999999999999999E-2</v>
      </c>
      <c r="O19" s="3" t="s">
        <v>36</v>
      </c>
    </row>
    <row r="20" spans="1:17" ht="15" customHeight="1">
      <c r="A20" s="15">
        <v>17</v>
      </c>
      <c r="B20" s="35">
        <v>1304</v>
      </c>
      <c r="C20" s="36">
        <v>107.2</v>
      </c>
      <c r="D20" s="36">
        <v>96.6</v>
      </c>
      <c r="E20" s="36">
        <v>104.3</v>
      </c>
      <c r="F20" s="37">
        <v>30.08</v>
      </c>
      <c r="G20" s="37">
        <v>2.544</v>
      </c>
      <c r="H20" s="35">
        <v>29000</v>
      </c>
      <c r="I20" s="35">
        <v>1295</v>
      </c>
      <c r="J20" s="36">
        <v>1.5</v>
      </c>
      <c r="K20" s="36">
        <v>5.8</v>
      </c>
      <c r="L20" s="36">
        <v>4.4000000000000004</v>
      </c>
      <c r="M20" s="37">
        <v>7.8719999999999999</v>
      </c>
      <c r="N20" s="37">
        <v>7.6999999999999999E-2</v>
      </c>
      <c r="O20" s="3" t="s">
        <v>36</v>
      </c>
    </row>
    <row r="21" spans="1:17" ht="15" customHeight="1">
      <c r="A21" s="15">
        <v>18</v>
      </c>
      <c r="B21" s="35">
        <v>1324</v>
      </c>
      <c r="C21" s="36">
        <v>92.8</v>
      </c>
      <c r="D21" s="36">
        <v>74.2</v>
      </c>
      <c r="E21" s="36">
        <v>94</v>
      </c>
      <c r="F21" s="37">
        <v>29.04</v>
      </c>
      <c r="G21" s="37">
        <v>3.7919999999999998</v>
      </c>
      <c r="H21" s="35">
        <v>30000</v>
      </c>
      <c r="I21" s="35">
        <v>1277</v>
      </c>
      <c r="J21" s="36">
        <v>1.6</v>
      </c>
      <c r="K21" s="36">
        <v>5.8</v>
      </c>
      <c r="L21" s="36">
        <v>4.8</v>
      </c>
      <c r="M21" s="37">
        <v>7.2</v>
      </c>
      <c r="N21" s="37">
        <v>9.6000000000000002E-2</v>
      </c>
      <c r="O21" s="3" t="s">
        <v>36</v>
      </c>
    </row>
    <row r="22" spans="1:17" ht="15" customHeight="1">
      <c r="A22" s="15">
        <v>19</v>
      </c>
      <c r="B22" s="35">
        <v>1353</v>
      </c>
      <c r="C22" s="36">
        <v>106.8</v>
      </c>
      <c r="D22" s="36">
        <v>93.2</v>
      </c>
      <c r="E22" s="36">
        <v>91.4</v>
      </c>
      <c r="F22" s="37">
        <v>29.68</v>
      </c>
      <c r="G22" s="37">
        <v>3.2160000000000002</v>
      </c>
      <c r="H22" s="35">
        <v>31000</v>
      </c>
      <c r="I22" s="35">
        <v>1321</v>
      </c>
      <c r="J22" s="36">
        <v>1.3</v>
      </c>
      <c r="K22" s="36">
        <v>5.5</v>
      </c>
      <c r="L22" s="36">
        <v>4.8</v>
      </c>
      <c r="M22" s="37">
        <v>7.32</v>
      </c>
      <c r="N22" s="37">
        <v>0.10100000000000001</v>
      </c>
      <c r="O22" s="3" t="s">
        <v>36</v>
      </c>
    </row>
    <row r="23" spans="1:17" ht="15" customHeight="1">
      <c r="A23" s="15">
        <v>20</v>
      </c>
      <c r="B23" s="35">
        <v>1317</v>
      </c>
      <c r="C23" s="36">
        <v>98.4</v>
      </c>
      <c r="D23" s="36">
        <v>71.599999999999994</v>
      </c>
      <c r="E23" s="36">
        <v>105.7</v>
      </c>
      <c r="F23" s="37">
        <v>31.68</v>
      </c>
      <c r="G23" s="37">
        <v>3.3119999999999998</v>
      </c>
      <c r="H23" s="35">
        <v>30000</v>
      </c>
      <c r="I23" s="35">
        <v>1294</v>
      </c>
      <c r="J23" s="36">
        <v>0.9</v>
      </c>
      <c r="K23" s="36">
        <v>6.7</v>
      </c>
      <c r="L23" s="36">
        <v>5</v>
      </c>
      <c r="M23" s="37">
        <v>9.6</v>
      </c>
      <c r="N23" s="37">
        <v>7.6999999999999999E-2</v>
      </c>
      <c r="O23" s="3" t="s">
        <v>36</v>
      </c>
    </row>
    <row r="24" spans="1:17" ht="15" customHeight="1">
      <c r="A24" s="15">
        <v>21</v>
      </c>
      <c r="B24" s="30">
        <v>1324</v>
      </c>
      <c r="C24" s="33">
        <v>95.4</v>
      </c>
      <c r="D24" s="33">
        <v>85.8</v>
      </c>
      <c r="E24" s="33">
        <v>96.7</v>
      </c>
      <c r="F24" s="34">
        <v>37.840000000000003</v>
      </c>
      <c r="G24" s="34">
        <v>3.024</v>
      </c>
      <c r="H24" s="30">
        <v>30000</v>
      </c>
      <c r="I24" s="30">
        <v>1305</v>
      </c>
      <c r="J24" s="33">
        <v>1</v>
      </c>
      <c r="K24" s="33">
        <v>6.1</v>
      </c>
      <c r="L24" s="33">
        <v>5.6</v>
      </c>
      <c r="M24" s="34">
        <v>9.6479999999999997</v>
      </c>
      <c r="N24" s="34">
        <v>8.2000000000000003E-2</v>
      </c>
      <c r="O24" s="3" t="s">
        <v>36</v>
      </c>
    </row>
    <row r="25" spans="1:17" ht="15" customHeight="1">
      <c r="A25" s="15">
        <v>22</v>
      </c>
      <c r="B25" s="30">
        <v>1315</v>
      </c>
      <c r="C25" s="31">
        <v>111.3</v>
      </c>
      <c r="D25" s="31">
        <v>73.8</v>
      </c>
      <c r="E25" s="31">
        <v>101.4</v>
      </c>
      <c r="F25" s="32">
        <v>28.16</v>
      </c>
      <c r="G25" s="32">
        <v>2.4239999999999999</v>
      </c>
      <c r="H25" s="30">
        <v>27000</v>
      </c>
      <c r="I25" s="30">
        <v>1271</v>
      </c>
      <c r="J25" s="33">
        <v>2.1</v>
      </c>
      <c r="K25" s="33">
        <v>6.2</v>
      </c>
      <c r="L25" s="33">
        <v>4.9000000000000004</v>
      </c>
      <c r="M25" s="34">
        <v>12.263999999999999</v>
      </c>
      <c r="N25" s="34">
        <v>3.4000000000000002E-2</v>
      </c>
      <c r="O25" s="3" t="s">
        <v>36</v>
      </c>
    </row>
    <row r="26" spans="1:17" ht="15" customHeight="1">
      <c r="A26" s="15">
        <v>23</v>
      </c>
      <c r="B26" s="30">
        <v>1332</v>
      </c>
      <c r="C26" s="31">
        <v>94</v>
      </c>
      <c r="D26" s="31">
        <v>80.599999999999994</v>
      </c>
      <c r="E26" s="31">
        <v>92.9</v>
      </c>
      <c r="F26" s="32">
        <v>31.68</v>
      </c>
      <c r="G26" s="32">
        <v>3.0720000000000001</v>
      </c>
      <c r="H26" s="30">
        <v>28000</v>
      </c>
      <c r="I26" s="30">
        <v>1299</v>
      </c>
      <c r="J26" s="33">
        <v>2.2000000000000002</v>
      </c>
      <c r="K26" s="33">
        <v>6.2</v>
      </c>
      <c r="L26" s="33">
        <v>4.8</v>
      </c>
      <c r="M26" s="34">
        <v>12.96</v>
      </c>
      <c r="N26" s="34">
        <v>6.2E-2</v>
      </c>
      <c r="O26" s="3" t="s">
        <v>36</v>
      </c>
    </row>
    <row r="27" spans="1:17" ht="15" customHeight="1">
      <c r="A27" s="15">
        <v>24</v>
      </c>
      <c r="B27" s="30">
        <v>1342</v>
      </c>
      <c r="C27" s="31">
        <v>93.6</v>
      </c>
      <c r="D27" s="31">
        <v>80.2</v>
      </c>
      <c r="E27" s="31">
        <v>96</v>
      </c>
      <c r="F27" s="32">
        <v>36.56</v>
      </c>
      <c r="G27" s="32">
        <v>2.7839999999999998</v>
      </c>
      <c r="H27" s="30">
        <v>29000</v>
      </c>
      <c r="I27" s="30">
        <v>1299</v>
      </c>
      <c r="J27" s="33">
        <v>2</v>
      </c>
      <c r="K27" s="33">
        <v>6.1</v>
      </c>
      <c r="L27" s="33">
        <v>4.8</v>
      </c>
      <c r="M27" s="34">
        <v>11.568</v>
      </c>
      <c r="N27" s="34">
        <v>5.8000000000000003E-2</v>
      </c>
      <c r="O27" s="3" t="s">
        <v>36</v>
      </c>
    </row>
    <row r="28" spans="1:17" ht="15" customHeight="1">
      <c r="A28" s="15">
        <v>25</v>
      </c>
      <c r="B28" s="30">
        <v>1321</v>
      </c>
      <c r="C28" s="31">
        <v>64.400000000000006</v>
      </c>
      <c r="D28" s="31">
        <v>53.2</v>
      </c>
      <c r="E28" s="31">
        <v>70</v>
      </c>
      <c r="F28" s="32">
        <v>33.648000000000003</v>
      </c>
      <c r="G28" s="32">
        <v>3.2639999999999998</v>
      </c>
      <c r="H28" s="30">
        <v>28000</v>
      </c>
      <c r="I28" s="30">
        <v>1303</v>
      </c>
      <c r="J28" s="33">
        <v>2.1</v>
      </c>
      <c r="K28" s="33">
        <v>6.3</v>
      </c>
      <c r="L28" s="33">
        <v>4.5999999999999996</v>
      </c>
      <c r="M28" s="34">
        <v>11.135999999999999</v>
      </c>
      <c r="N28" s="34">
        <v>0.115</v>
      </c>
      <c r="O28" s="3" t="s">
        <v>36</v>
      </c>
    </row>
    <row r="29" spans="1:17" ht="15" customHeight="1">
      <c r="A29" s="15">
        <v>26</v>
      </c>
      <c r="B29" s="30">
        <v>1265</v>
      </c>
      <c r="C29" s="31">
        <v>74</v>
      </c>
      <c r="D29" s="31">
        <v>66.8</v>
      </c>
      <c r="E29" s="31">
        <v>84.3</v>
      </c>
      <c r="F29" s="32">
        <v>27.84</v>
      </c>
      <c r="G29" s="32">
        <v>3.3119999999999998</v>
      </c>
      <c r="H29" s="30">
        <v>28000</v>
      </c>
      <c r="I29" s="30">
        <v>1277</v>
      </c>
      <c r="J29" s="33">
        <v>1.6</v>
      </c>
      <c r="K29" s="33">
        <v>5.6</v>
      </c>
      <c r="L29" s="33">
        <v>5.3</v>
      </c>
      <c r="M29" s="34">
        <v>8.3279999999999994</v>
      </c>
      <c r="N29" s="34">
        <v>8.5999999999999993E-2</v>
      </c>
      <c r="O29" s="3" t="s">
        <v>36</v>
      </c>
    </row>
    <row r="30" spans="1:17" ht="15" customHeight="1">
      <c r="A30" s="15">
        <v>27</v>
      </c>
      <c r="B30" s="30">
        <v>1275</v>
      </c>
      <c r="C30" s="31">
        <v>162.30000000000001</v>
      </c>
      <c r="D30" s="31">
        <v>148.4</v>
      </c>
      <c r="E30" s="31">
        <v>170</v>
      </c>
      <c r="F30" s="32">
        <v>40.08</v>
      </c>
      <c r="G30" s="32">
        <v>4.4640000000000004</v>
      </c>
      <c r="H30" s="30">
        <v>32000</v>
      </c>
      <c r="I30" s="30">
        <v>1284</v>
      </c>
      <c r="J30" s="33">
        <v>2.2000000000000002</v>
      </c>
      <c r="K30" s="33">
        <v>6</v>
      </c>
      <c r="L30" s="33">
        <v>5.2</v>
      </c>
      <c r="M30" s="34">
        <v>10.704000000000001</v>
      </c>
      <c r="N30" s="34">
        <v>0.14399999999999999</v>
      </c>
      <c r="O30" s="3" t="s">
        <v>36</v>
      </c>
    </row>
    <row r="31" spans="1:17" ht="15" customHeight="1">
      <c r="A31" s="15">
        <v>28</v>
      </c>
      <c r="B31" s="30">
        <v>1329</v>
      </c>
      <c r="C31" s="31">
        <v>510</v>
      </c>
      <c r="D31" s="31">
        <v>408</v>
      </c>
      <c r="E31" s="31">
        <v>725</v>
      </c>
      <c r="F31" s="32">
        <v>49.28</v>
      </c>
      <c r="G31" s="32">
        <v>9.6</v>
      </c>
      <c r="H31" s="30">
        <v>33000</v>
      </c>
      <c r="I31" s="30">
        <v>1330</v>
      </c>
      <c r="J31" s="33">
        <v>3.1</v>
      </c>
      <c r="K31" s="33">
        <v>8.1</v>
      </c>
      <c r="L31" s="33">
        <v>5.2</v>
      </c>
      <c r="M31" s="34">
        <v>10.391999999999999</v>
      </c>
      <c r="N31" s="34">
        <v>0.158</v>
      </c>
      <c r="O31" s="3" t="s">
        <v>36</v>
      </c>
      <c r="P31" s="118" t="s">
        <v>89</v>
      </c>
      <c r="Q31" s="119"/>
    </row>
    <row r="32" spans="1:17" ht="15" customHeight="1">
      <c r="A32" s="15">
        <v>29</v>
      </c>
      <c r="B32" s="30">
        <v>1330</v>
      </c>
      <c r="C32" s="31">
        <v>98.8</v>
      </c>
      <c r="D32" s="31">
        <v>86.2</v>
      </c>
      <c r="E32" s="31">
        <v>108</v>
      </c>
      <c r="F32" s="32">
        <v>33.6</v>
      </c>
      <c r="G32" s="32">
        <v>4.1280000000000001</v>
      </c>
      <c r="H32" s="30">
        <v>30000</v>
      </c>
      <c r="I32" s="30">
        <v>1333</v>
      </c>
      <c r="J32" s="33">
        <v>1.9</v>
      </c>
      <c r="K32" s="33">
        <v>8</v>
      </c>
      <c r="L32" s="33">
        <v>5.2</v>
      </c>
      <c r="M32" s="34">
        <v>7.4160000000000004</v>
      </c>
      <c r="N32" s="34">
        <v>0.158</v>
      </c>
      <c r="O32" s="3" t="s">
        <v>36</v>
      </c>
    </row>
    <row r="33" spans="1:15" ht="15" customHeight="1">
      <c r="A33" s="15">
        <v>30</v>
      </c>
      <c r="B33" s="30">
        <v>1331</v>
      </c>
      <c r="C33" s="31">
        <v>89.8</v>
      </c>
      <c r="D33" s="31">
        <v>90.4</v>
      </c>
      <c r="E33" s="31">
        <v>113.3</v>
      </c>
      <c r="F33" s="32">
        <v>37.840000000000003</v>
      </c>
      <c r="G33" s="32">
        <v>4.4640000000000004</v>
      </c>
      <c r="H33" s="30">
        <v>30000</v>
      </c>
      <c r="I33" s="30">
        <v>1377</v>
      </c>
      <c r="J33" s="33">
        <v>1.3</v>
      </c>
      <c r="K33" s="33">
        <v>7.6</v>
      </c>
      <c r="L33" s="33">
        <v>5.7</v>
      </c>
      <c r="M33" s="34">
        <v>8.0399999999999991</v>
      </c>
      <c r="N33" s="34">
        <v>0.12</v>
      </c>
      <c r="O33" s="3" t="s">
        <v>36</v>
      </c>
    </row>
    <row r="34" spans="1:15" ht="15" customHeight="1">
      <c r="A34" s="15"/>
      <c r="B34" s="30"/>
      <c r="C34" s="31"/>
      <c r="D34" s="31"/>
      <c r="E34" s="31"/>
      <c r="F34" s="32"/>
      <c r="G34" s="32"/>
      <c r="H34" s="30"/>
      <c r="I34" s="30"/>
      <c r="J34" s="33"/>
      <c r="K34" s="33"/>
      <c r="L34" s="33"/>
      <c r="M34" s="34"/>
      <c r="N34" s="34"/>
      <c r="O34" s="3"/>
    </row>
    <row r="35" spans="1:15" ht="15" customHeight="1">
      <c r="A35" s="63" t="s">
        <v>35</v>
      </c>
      <c r="B35" s="3">
        <f>SUM(B4:B34)</f>
        <v>39307</v>
      </c>
      <c r="C35" s="16">
        <f t="shared" ref="C35:N35" si="0">SUM(C4:C34)</f>
        <v>3274.1000000000008</v>
      </c>
      <c r="D35" s="16">
        <f t="shared" si="0"/>
        <v>2797.4</v>
      </c>
      <c r="E35" s="16">
        <f>SUM(E4:E34)</f>
        <v>3553.1000000000004</v>
      </c>
      <c r="F35" s="4">
        <f t="shared" si="0"/>
        <v>976.77200000000005</v>
      </c>
      <c r="G35" s="4">
        <f t="shared" si="0"/>
        <v>104.11199999999999</v>
      </c>
      <c r="H35" s="3">
        <f t="shared" si="0"/>
        <v>883000</v>
      </c>
      <c r="I35" s="3">
        <f t="shared" si="0"/>
        <v>38540</v>
      </c>
      <c r="J35" s="16">
        <f t="shared" si="0"/>
        <v>47</v>
      </c>
      <c r="K35" s="16">
        <f t="shared" si="0"/>
        <v>183.69999999999996</v>
      </c>
      <c r="L35" s="16">
        <f t="shared" si="0"/>
        <v>125.5</v>
      </c>
      <c r="M35" s="4">
        <f t="shared" si="0"/>
        <v>280.00800000000004</v>
      </c>
      <c r="N35" s="4">
        <f t="shared" si="0"/>
        <v>2.6880000000000006</v>
      </c>
      <c r="O35" s="3" t="s">
        <v>36</v>
      </c>
    </row>
    <row r="36" spans="1:15" ht="20.100000000000001" customHeight="1">
      <c r="A36" s="63" t="s">
        <v>2</v>
      </c>
      <c r="B36" s="3">
        <f>MIN(B4:B34)</f>
        <v>1154</v>
      </c>
      <c r="C36" s="16">
        <f t="shared" ref="C36:N36" si="1">MIN(C4:C34)</f>
        <v>64.400000000000006</v>
      </c>
      <c r="D36" s="16">
        <f t="shared" si="1"/>
        <v>53.2</v>
      </c>
      <c r="E36" s="16">
        <f>MIN(E4:E34)</f>
        <v>70</v>
      </c>
      <c r="F36" s="4">
        <f t="shared" si="1"/>
        <v>25.38</v>
      </c>
      <c r="G36" s="4">
        <f t="shared" si="1"/>
        <v>2.4239999999999999</v>
      </c>
      <c r="H36" s="3">
        <f t="shared" si="1"/>
        <v>27000</v>
      </c>
      <c r="I36" s="3">
        <f t="shared" si="1"/>
        <v>1105</v>
      </c>
      <c r="J36" s="16">
        <f t="shared" si="1"/>
        <v>0.9</v>
      </c>
      <c r="K36" s="16">
        <f t="shared" si="1"/>
        <v>5.3</v>
      </c>
      <c r="L36" s="16">
        <f t="shared" si="1"/>
        <v>1.2</v>
      </c>
      <c r="M36" s="4">
        <f t="shared" si="1"/>
        <v>6.4080000000000004</v>
      </c>
      <c r="N36" s="4">
        <f t="shared" si="1"/>
        <v>3.4000000000000002E-2</v>
      </c>
      <c r="O36" s="3" t="s">
        <v>36</v>
      </c>
    </row>
    <row r="37" spans="1:15" ht="20.100000000000001" customHeight="1">
      <c r="A37" s="63" t="s">
        <v>3</v>
      </c>
      <c r="B37" s="3">
        <f>MAX(B4:B34)</f>
        <v>1353</v>
      </c>
      <c r="C37" s="16">
        <f t="shared" ref="C37:N37" si="2">MAX(C4:C34)</f>
        <v>510</v>
      </c>
      <c r="D37" s="16">
        <f t="shared" si="2"/>
        <v>408</v>
      </c>
      <c r="E37" s="16">
        <f>MAX(E4:E34)</f>
        <v>725</v>
      </c>
      <c r="F37" s="4">
        <f t="shared" si="2"/>
        <v>49.28</v>
      </c>
      <c r="G37" s="4">
        <f t="shared" si="2"/>
        <v>9.6</v>
      </c>
      <c r="H37" s="3">
        <f t="shared" si="2"/>
        <v>33000</v>
      </c>
      <c r="I37" s="3">
        <f t="shared" si="2"/>
        <v>1377</v>
      </c>
      <c r="J37" s="16">
        <f t="shared" si="2"/>
        <v>3.1</v>
      </c>
      <c r="K37" s="16">
        <f t="shared" si="2"/>
        <v>8.1</v>
      </c>
      <c r="L37" s="16">
        <f t="shared" si="2"/>
        <v>5.7</v>
      </c>
      <c r="M37" s="4">
        <f t="shared" si="2"/>
        <v>12.96</v>
      </c>
      <c r="N37" s="4">
        <f t="shared" si="2"/>
        <v>0.158</v>
      </c>
      <c r="O37" s="3" t="s">
        <v>36</v>
      </c>
    </row>
    <row r="38" spans="1:15" ht="19.5" customHeight="1">
      <c r="A38" s="63" t="s">
        <v>4</v>
      </c>
      <c r="B38" s="3">
        <f>AVERAGE(B4:B34)</f>
        <v>1310.2333333333333</v>
      </c>
      <c r="C38" s="16">
        <f t="shared" ref="C38:N38" si="3">AVERAGE(C4:C34)</f>
        <v>109.1366666666667</v>
      </c>
      <c r="D38" s="16">
        <f t="shared" si="3"/>
        <v>93.24666666666667</v>
      </c>
      <c r="E38" s="16">
        <f>AVERAGE(E4:E34)</f>
        <v>118.43666666666668</v>
      </c>
      <c r="F38" s="4">
        <f t="shared" si="3"/>
        <v>32.559066666666666</v>
      </c>
      <c r="G38" s="4">
        <f t="shared" si="3"/>
        <v>3.4703999999999997</v>
      </c>
      <c r="H38" s="3">
        <f>ROUND((AVERAGE(H4:H34)),-3)</f>
        <v>29000</v>
      </c>
      <c r="I38" s="3">
        <f t="shared" si="3"/>
        <v>1284.6666666666667</v>
      </c>
      <c r="J38" s="16">
        <f t="shared" si="3"/>
        <v>1.5666666666666667</v>
      </c>
      <c r="K38" s="16">
        <f t="shared" si="3"/>
        <v>6.1233333333333322</v>
      </c>
      <c r="L38" s="16">
        <f t="shared" si="3"/>
        <v>4.1833333333333336</v>
      </c>
      <c r="M38" s="4">
        <f t="shared" si="3"/>
        <v>9.3336000000000006</v>
      </c>
      <c r="N38" s="4">
        <f t="shared" si="3"/>
        <v>8.9600000000000027E-2</v>
      </c>
      <c r="O38" s="3" t="s">
        <v>36</v>
      </c>
    </row>
  </sheetData>
  <mergeCells count="7">
    <mergeCell ref="P31:Q31"/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262" priority="33" stopIfTrue="1" operator="greaterThan">
      <formula>40</formula>
    </cfRule>
  </conditionalFormatting>
  <conditionalFormatting sqref="J39:J65536 J2:J3 J5:J34">
    <cfRule type="cellIs" dxfId="261" priority="32" stopIfTrue="1" operator="greaterThan">
      <formula>10</formula>
    </cfRule>
  </conditionalFormatting>
  <conditionalFormatting sqref="L39:L65536 L2:L3 L5:L34">
    <cfRule type="cellIs" dxfId="260" priority="31" stopIfTrue="1" operator="greaterThan">
      <formula>10</formula>
    </cfRule>
  </conditionalFormatting>
  <conditionalFormatting sqref="M39:M65536 M2:M3 M5:M34">
    <cfRule type="cellIs" dxfId="259" priority="30" stopIfTrue="1" operator="greaterThan">
      <formula>20</formula>
    </cfRule>
  </conditionalFormatting>
  <conditionalFormatting sqref="N39:N65536 N2:N3 N5:N34">
    <cfRule type="cellIs" dxfId="258" priority="29" stopIfTrue="1" operator="greaterThan">
      <formula>2</formula>
    </cfRule>
  </conditionalFormatting>
  <conditionalFormatting sqref="O2:O65536">
    <cfRule type="cellIs" dxfId="257" priority="28" stopIfTrue="1" operator="greaterThan">
      <formula>3000</formula>
    </cfRule>
  </conditionalFormatting>
  <conditionalFormatting sqref="K5:K15">
    <cfRule type="cellIs" dxfId="256" priority="27" stopIfTrue="1" operator="greaterThan">
      <formula>40</formula>
    </cfRule>
  </conditionalFormatting>
  <conditionalFormatting sqref="J5:J15">
    <cfRule type="cellIs" dxfId="255" priority="26" stopIfTrue="1" operator="greaterThan">
      <formula>10</formula>
    </cfRule>
  </conditionalFormatting>
  <conditionalFormatting sqref="L5:L15">
    <cfRule type="cellIs" dxfId="254" priority="25" stopIfTrue="1" operator="greaterThan">
      <formula>10</formula>
    </cfRule>
  </conditionalFormatting>
  <conditionalFormatting sqref="M5:M15">
    <cfRule type="cellIs" dxfId="253" priority="24" stopIfTrue="1" operator="greaterThan">
      <formula>20</formula>
    </cfRule>
  </conditionalFormatting>
  <conditionalFormatting sqref="N5:N15">
    <cfRule type="cellIs" dxfId="252" priority="23" stopIfTrue="1" operator="greaterThan">
      <formula>2</formula>
    </cfRule>
  </conditionalFormatting>
  <conditionalFormatting sqref="K17">
    <cfRule type="cellIs" dxfId="251" priority="22" stopIfTrue="1" operator="greaterThan">
      <formula>40</formula>
    </cfRule>
  </conditionalFormatting>
  <conditionalFormatting sqref="J17">
    <cfRule type="cellIs" dxfId="250" priority="21" stopIfTrue="1" operator="greaterThan">
      <formula>10</formula>
    </cfRule>
  </conditionalFormatting>
  <conditionalFormatting sqref="L17">
    <cfRule type="cellIs" dxfId="249" priority="20" stopIfTrue="1" operator="greaterThan">
      <formula>10</formula>
    </cfRule>
  </conditionalFormatting>
  <conditionalFormatting sqref="M17">
    <cfRule type="cellIs" dxfId="248" priority="19" stopIfTrue="1" operator="greaterThan">
      <formula>20</formula>
    </cfRule>
  </conditionalFormatting>
  <conditionalFormatting sqref="N17">
    <cfRule type="cellIs" dxfId="247" priority="18" stopIfTrue="1" operator="greaterThan">
      <formula>2</formula>
    </cfRule>
  </conditionalFormatting>
  <conditionalFormatting sqref="K17">
    <cfRule type="cellIs" dxfId="246" priority="17" stopIfTrue="1" operator="greaterThan">
      <formula>40</formula>
    </cfRule>
  </conditionalFormatting>
  <conditionalFormatting sqref="J17">
    <cfRule type="cellIs" dxfId="245" priority="16" stopIfTrue="1" operator="greaterThan">
      <formula>10</formula>
    </cfRule>
  </conditionalFormatting>
  <conditionalFormatting sqref="L17">
    <cfRule type="cellIs" dxfId="244" priority="15" stopIfTrue="1" operator="greaterThan">
      <formula>10</formula>
    </cfRule>
  </conditionalFormatting>
  <conditionalFormatting sqref="M17">
    <cfRule type="cellIs" dxfId="243" priority="14" stopIfTrue="1" operator="greaterThan">
      <formula>20</formula>
    </cfRule>
  </conditionalFormatting>
  <conditionalFormatting sqref="N17">
    <cfRule type="cellIs" dxfId="242" priority="13" stopIfTrue="1" operator="greaterThan">
      <formula>2</formula>
    </cfRule>
  </conditionalFormatting>
  <conditionalFormatting sqref="K12">
    <cfRule type="cellIs" dxfId="241" priority="12" stopIfTrue="1" operator="greaterThan">
      <formula>40</formula>
    </cfRule>
  </conditionalFormatting>
  <conditionalFormatting sqref="J12">
    <cfRule type="cellIs" dxfId="240" priority="11" stopIfTrue="1" operator="greaterThan">
      <formula>10</formula>
    </cfRule>
  </conditionalFormatting>
  <conditionalFormatting sqref="L12">
    <cfRule type="cellIs" dxfId="239" priority="10" stopIfTrue="1" operator="greaterThan">
      <formula>10</formula>
    </cfRule>
  </conditionalFormatting>
  <conditionalFormatting sqref="M12">
    <cfRule type="cellIs" dxfId="238" priority="9" stopIfTrue="1" operator="greaterThan">
      <formula>20</formula>
    </cfRule>
  </conditionalFormatting>
  <conditionalFormatting sqref="N12">
    <cfRule type="cellIs" dxfId="237" priority="8" stopIfTrue="1" operator="greaterThan">
      <formula>2</formula>
    </cfRule>
  </conditionalFormatting>
  <conditionalFormatting sqref="J12">
    <cfRule type="cellIs" dxfId="236" priority="7" stopIfTrue="1" operator="greaterThan">
      <formula>10</formula>
    </cfRule>
  </conditionalFormatting>
  <conditionalFormatting sqref="J12">
    <cfRule type="cellIs" dxfId="235" priority="6" stopIfTrue="1" operator="greaterThan">
      <formula>10</formula>
    </cfRule>
  </conditionalFormatting>
  <conditionalFormatting sqref="K12">
    <cfRule type="cellIs" dxfId="234" priority="5" stopIfTrue="1" operator="greaterThan">
      <formula>40</formula>
    </cfRule>
  </conditionalFormatting>
  <conditionalFormatting sqref="J12">
    <cfRule type="cellIs" dxfId="233" priority="4" stopIfTrue="1" operator="greaterThan">
      <formula>10</formula>
    </cfRule>
  </conditionalFormatting>
  <conditionalFormatting sqref="L12">
    <cfRule type="cellIs" dxfId="232" priority="3" stopIfTrue="1" operator="greaterThan">
      <formula>10</formula>
    </cfRule>
  </conditionalFormatting>
  <conditionalFormatting sqref="M12">
    <cfRule type="cellIs" dxfId="231" priority="2" stopIfTrue="1" operator="greaterThan">
      <formula>20</formula>
    </cfRule>
  </conditionalFormatting>
  <conditionalFormatting sqref="N12">
    <cfRule type="cellIs" dxfId="230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82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workbookViewId="0">
      <selection activeCell="O38" sqref="A1:O38"/>
    </sheetView>
  </sheetViews>
  <sheetFormatPr defaultRowHeight="12"/>
  <cols>
    <col min="1" max="16384" width="8.88671875" style="1"/>
  </cols>
  <sheetData>
    <row r="1" spans="1:17" ht="28.5" customHeight="1">
      <c r="A1" s="114" t="s">
        <v>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7" ht="20.100000000000001" customHeight="1">
      <c r="A2" s="115" t="s">
        <v>66</v>
      </c>
      <c r="B2" s="115" t="s">
        <v>11</v>
      </c>
      <c r="C2" s="117" t="s">
        <v>1</v>
      </c>
      <c r="D2" s="117"/>
      <c r="E2" s="117"/>
      <c r="F2" s="117"/>
      <c r="G2" s="117"/>
      <c r="H2" s="117"/>
      <c r="I2" s="115" t="s">
        <v>13</v>
      </c>
      <c r="J2" s="116" t="s">
        <v>5</v>
      </c>
      <c r="K2" s="116"/>
      <c r="L2" s="116"/>
      <c r="M2" s="116"/>
      <c r="N2" s="116"/>
      <c r="O2" s="116"/>
    </row>
    <row r="3" spans="1:17" ht="30" customHeight="1">
      <c r="A3" s="117"/>
      <c r="B3" s="115"/>
      <c r="C3" s="69" t="s">
        <v>6</v>
      </c>
      <c r="D3" s="69" t="s">
        <v>7</v>
      </c>
      <c r="E3" s="69" t="s">
        <v>8</v>
      </c>
      <c r="F3" s="69" t="s">
        <v>9</v>
      </c>
      <c r="G3" s="69" t="s">
        <v>10</v>
      </c>
      <c r="H3" s="12" t="s">
        <v>0</v>
      </c>
      <c r="I3" s="115"/>
      <c r="J3" s="68" t="s">
        <v>6</v>
      </c>
      <c r="K3" s="68" t="s">
        <v>7</v>
      </c>
      <c r="L3" s="68" t="s">
        <v>8</v>
      </c>
      <c r="M3" s="68" t="s">
        <v>9</v>
      </c>
      <c r="N3" s="68" t="s">
        <v>10</v>
      </c>
      <c r="O3" s="13" t="s">
        <v>0</v>
      </c>
    </row>
    <row r="4" spans="1:17" ht="15" customHeight="1">
      <c r="A4" s="15">
        <v>1</v>
      </c>
      <c r="B4" s="45">
        <v>1352</v>
      </c>
      <c r="C4" s="48">
        <v>92.2</v>
      </c>
      <c r="D4" s="46">
        <v>90.4</v>
      </c>
      <c r="E4" s="48">
        <v>113.8</v>
      </c>
      <c r="F4" s="47">
        <v>33.68</v>
      </c>
      <c r="G4" s="47">
        <v>2.9279999999999999</v>
      </c>
      <c r="H4" s="45">
        <v>32000</v>
      </c>
      <c r="I4" s="45">
        <v>1346</v>
      </c>
      <c r="J4" s="46">
        <v>0.7</v>
      </c>
      <c r="K4" s="46">
        <v>5.9</v>
      </c>
      <c r="L4" s="48">
        <v>5.2</v>
      </c>
      <c r="M4" s="66">
        <v>8.64</v>
      </c>
      <c r="N4" s="47">
        <v>9.6000000000000002E-2</v>
      </c>
      <c r="O4" s="3" t="s">
        <v>36</v>
      </c>
    </row>
    <row r="5" spans="1:17" ht="15" customHeight="1">
      <c r="A5" s="15">
        <v>2</v>
      </c>
      <c r="B5" s="35">
        <v>1317</v>
      </c>
      <c r="C5" s="36">
        <v>154.5</v>
      </c>
      <c r="D5" s="36">
        <v>164.4</v>
      </c>
      <c r="E5" s="36">
        <v>393.3</v>
      </c>
      <c r="F5" s="37">
        <v>34.96</v>
      </c>
      <c r="G5" s="37">
        <v>3.9359999999999999</v>
      </c>
      <c r="H5" s="35">
        <v>31000</v>
      </c>
      <c r="I5" s="35">
        <v>1315</v>
      </c>
      <c r="J5" s="36">
        <v>0.6</v>
      </c>
      <c r="K5" s="36">
        <v>6</v>
      </c>
      <c r="L5" s="36">
        <v>5.8</v>
      </c>
      <c r="M5" s="37">
        <v>8.1359999999999992</v>
      </c>
      <c r="N5" s="37">
        <v>0.115</v>
      </c>
      <c r="O5" s="3" t="s">
        <v>36</v>
      </c>
    </row>
    <row r="6" spans="1:17" ht="15" customHeight="1">
      <c r="A6" s="15">
        <v>3</v>
      </c>
      <c r="B6" s="35">
        <v>1359</v>
      </c>
      <c r="C6" s="36">
        <v>119.4</v>
      </c>
      <c r="D6" s="36">
        <v>104.2</v>
      </c>
      <c r="E6" s="36">
        <v>144</v>
      </c>
      <c r="F6" s="37">
        <v>33.36</v>
      </c>
      <c r="G6" s="37">
        <v>3.7440000000000002</v>
      </c>
      <c r="H6" s="35">
        <v>30000</v>
      </c>
      <c r="I6" s="35">
        <v>1358</v>
      </c>
      <c r="J6" s="36">
        <v>0.6</v>
      </c>
      <c r="K6" s="36">
        <v>6.2</v>
      </c>
      <c r="L6" s="36">
        <v>6.8</v>
      </c>
      <c r="M6" s="37">
        <v>8.3040000000000003</v>
      </c>
      <c r="N6" s="37">
        <v>0.106</v>
      </c>
      <c r="O6" s="3" t="s">
        <v>36</v>
      </c>
    </row>
    <row r="7" spans="1:17" ht="15" customHeight="1">
      <c r="A7" s="15">
        <v>4</v>
      </c>
      <c r="B7" s="35">
        <v>1355</v>
      </c>
      <c r="C7" s="36">
        <v>159</v>
      </c>
      <c r="D7" s="36">
        <v>136</v>
      </c>
      <c r="E7" s="36">
        <v>1330</v>
      </c>
      <c r="F7" s="37">
        <v>56</v>
      </c>
      <c r="G7" s="37">
        <v>3.9359999999999999</v>
      </c>
      <c r="H7" s="35">
        <v>40000</v>
      </c>
      <c r="I7" s="35">
        <v>1378</v>
      </c>
      <c r="J7" s="36">
        <v>0.4</v>
      </c>
      <c r="K7" s="36">
        <v>6.8</v>
      </c>
      <c r="L7" s="36">
        <v>6</v>
      </c>
      <c r="M7" s="37">
        <v>11.064</v>
      </c>
      <c r="N7" s="37">
        <v>0.16800000000000001</v>
      </c>
      <c r="O7" s="3" t="s">
        <v>36</v>
      </c>
      <c r="P7" s="118" t="s">
        <v>89</v>
      </c>
      <c r="Q7" s="119"/>
    </row>
    <row r="8" spans="1:17" ht="15" customHeight="1">
      <c r="A8" s="15">
        <v>5</v>
      </c>
      <c r="B8" s="35">
        <v>1347</v>
      </c>
      <c r="C8" s="36">
        <v>104.4</v>
      </c>
      <c r="D8" s="36">
        <v>94.2</v>
      </c>
      <c r="E8" s="36">
        <v>136.69999999999999</v>
      </c>
      <c r="F8" s="37">
        <v>44.08</v>
      </c>
      <c r="G8" s="37">
        <v>3.9119999999999999</v>
      </c>
      <c r="H8" s="35">
        <v>34000</v>
      </c>
      <c r="I8" s="35">
        <v>1338</v>
      </c>
      <c r="J8" s="36">
        <v>0.8</v>
      </c>
      <c r="K8" s="36">
        <v>7</v>
      </c>
      <c r="L8" s="36">
        <v>6.5</v>
      </c>
      <c r="M8" s="37">
        <v>7.2720000000000002</v>
      </c>
      <c r="N8" s="37">
        <v>0.158</v>
      </c>
      <c r="O8" s="3" t="s">
        <v>36</v>
      </c>
    </row>
    <row r="9" spans="1:17" ht="15" customHeight="1">
      <c r="A9" s="15">
        <v>6</v>
      </c>
      <c r="B9" s="35">
        <v>1320</v>
      </c>
      <c r="C9" s="36">
        <v>76.099999999999994</v>
      </c>
      <c r="D9" s="36">
        <v>68</v>
      </c>
      <c r="E9" s="36">
        <v>98</v>
      </c>
      <c r="F9" s="37">
        <v>26</v>
      </c>
      <c r="G9" s="37">
        <v>3.0720000000000001</v>
      </c>
      <c r="H9" s="35">
        <v>29000</v>
      </c>
      <c r="I9" s="35">
        <v>1328</v>
      </c>
      <c r="J9" s="36">
        <v>1.5</v>
      </c>
      <c r="K9" s="36">
        <v>6.8</v>
      </c>
      <c r="L9" s="36">
        <v>6</v>
      </c>
      <c r="M9" s="37">
        <v>6.24</v>
      </c>
      <c r="N9" s="37">
        <v>7.1999999999999995E-2</v>
      </c>
      <c r="O9" s="3" t="s">
        <v>36</v>
      </c>
    </row>
    <row r="10" spans="1:17" ht="15" customHeight="1">
      <c r="A10" s="15">
        <v>7</v>
      </c>
      <c r="B10" s="35">
        <v>1385</v>
      </c>
      <c r="C10" s="36">
        <v>88</v>
      </c>
      <c r="D10" s="36">
        <v>75.8</v>
      </c>
      <c r="E10" s="36">
        <v>101.4</v>
      </c>
      <c r="F10" s="37">
        <v>29.28</v>
      </c>
      <c r="G10" s="37">
        <v>2.7839999999999998</v>
      </c>
      <c r="H10" s="35">
        <v>30000</v>
      </c>
      <c r="I10" s="35">
        <v>1356</v>
      </c>
      <c r="J10" s="36">
        <v>0.9</v>
      </c>
      <c r="K10" s="36">
        <v>5.8</v>
      </c>
      <c r="L10" s="36">
        <v>6.4</v>
      </c>
      <c r="M10" s="37">
        <v>6.7439999999999998</v>
      </c>
      <c r="N10" s="37">
        <v>7.6999999999999999E-2</v>
      </c>
      <c r="O10" s="3" t="s">
        <v>36</v>
      </c>
    </row>
    <row r="11" spans="1:17" ht="15" customHeight="1">
      <c r="A11" s="15">
        <v>8</v>
      </c>
      <c r="B11" s="35">
        <v>1303</v>
      </c>
      <c r="C11" s="36">
        <v>109.4</v>
      </c>
      <c r="D11" s="36">
        <v>91.2</v>
      </c>
      <c r="E11" s="36">
        <v>108</v>
      </c>
      <c r="F11" s="37">
        <v>27.12</v>
      </c>
      <c r="G11" s="37">
        <v>2.6880000000000002</v>
      </c>
      <c r="H11" s="35">
        <v>31000</v>
      </c>
      <c r="I11" s="35">
        <v>1270</v>
      </c>
      <c r="J11" s="36">
        <v>1.3</v>
      </c>
      <c r="K11" s="36">
        <v>6.3</v>
      </c>
      <c r="L11" s="36">
        <v>6.4</v>
      </c>
      <c r="M11" s="37">
        <v>7.6319999999999997</v>
      </c>
      <c r="N11" s="37">
        <v>7.1999999999999995E-2</v>
      </c>
      <c r="O11" s="3" t="s">
        <v>36</v>
      </c>
    </row>
    <row r="12" spans="1:17" ht="15" customHeight="1">
      <c r="A12" s="15">
        <v>9</v>
      </c>
      <c r="B12" s="35">
        <v>1354</v>
      </c>
      <c r="C12" s="36">
        <v>84</v>
      </c>
      <c r="D12" s="36">
        <v>70.8</v>
      </c>
      <c r="E12" s="36">
        <v>114</v>
      </c>
      <c r="F12" s="37">
        <v>24.08</v>
      </c>
      <c r="G12" s="37">
        <v>3.024</v>
      </c>
      <c r="H12" s="35">
        <v>30000</v>
      </c>
      <c r="I12" s="35">
        <v>1299</v>
      </c>
      <c r="J12" s="36">
        <v>1.3</v>
      </c>
      <c r="K12" s="36">
        <v>6.4</v>
      </c>
      <c r="L12" s="36">
        <v>6.5</v>
      </c>
      <c r="M12" s="37">
        <v>10.128</v>
      </c>
      <c r="N12" s="37">
        <v>9.0999999999999998E-2</v>
      </c>
      <c r="O12" s="3" t="s">
        <v>36</v>
      </c>
    </row>
    <row r="13" spans="1:17" ht="15" customHeight="1">
      <c r="A13" s="15">
        <v>10</v>
      </c>
      <c r="B13" s="35">
        <v>1371</v>
      </c>
      <c r="C13" s="36">
        <v>58.1</v>
      </c>
      <c r="D13" s="36">
        <v>55.6</v>
      </c>
      <c r="E13" s="36">
        <v>102</v>
      </c>
      <c r="F13" s="37">
        <v>23.376000000000001</v>
      </c>
      <c r="G13" s="37">
        <v>2.448</v>
      </c>
      <c r="H13" s="35">
        <v>29000</v>
      </c>
      <c r="I13" s="35">
        <v>1362</v>
      </c>
      <c r="J13" s="36">
        <v>0.9</v>
      </c>
      <c r="K13" s="36">
        <v>5.7</v>
      </c>
      <c r="L13" s="36">
        <v>5.8</v>
      </c>
      <c r="M13" s="37">
        <v>10.32</v>
      </c>
      <c r="N13" s="37">
        <v>0.12</v>
      </c>
      <c r="O13" s="3" t="s">
        <v>36</v>
      </c>
    </row>
    <row r="14" spans="1:17" ht="15" customHeight="1">
      <c r="A14" s="15">
        <v>11</v>
      </c>
      <c r="B14" s="35">
        <v>1366</v>
      </c>
      <c r="C14" s="36">
        <v>64.7</v>
      </c>
      <c r="D14" s="36">
        <v>81.8</v>
      </c>
      <c r="E14" s="36">
        <v>73.3</v>
      </c>
      <c r="F14" s="37">
        <v>25.6</v>
      </c>
      <c r="G14" s="37">
        <v>2.4</v>
      </c>
      <c r="H14" s="35">
        <v>28000</v>
      </c>
      <c r="I14" s="35">
        <v>1375</v>
      </c>
      <c r="J14" s="36">
        <v>0.7</v>
      </c>
      <c r="K14" s="36">
        <v>5.0999999999999996</v>
      </c>
      <c r="L14" s="36">
        <v>6</v>
      </c>
      <c r="M14" s="37">
        <v>10.824</v>
      </c>
      <c r="N14" s="37">
        <v>0.115</v>
      </c>
      <c r="O14" s="3" t="s">
        <v>36</v>
      </c>
    </row>
    <row r="15" spans="1:17" ht="15" customHeight="1">
      <c r="A15" s="15">
        <v>12</v>
      </c>
      <c r="B15" s="35">
        <v>1342</v>
      </c>
      <c r="C15" s="36">
        <v>86.4</v>
      </c>
      <c r="D15" s="36">
        <v>70.400000000000006</v>
      </c>
      <c r="E15" s="36">
        <v>96.7</v>
      </c>
      <c r="F15" s="37">
        <v>27.92</v>
      </c>
      <c r="G15" s="37">
        <v>2.6160000000000001</v>
      </c>
      <c r="H15" s="35">
        <v>29000</v>
      </c>
      <c r="I15" s="35">
        <v>1404</v>
      </c>
      <c r="J15" s="36">
        <v>0.8</v>
      </c>
      <c r="K15" s="36">
        <v>5.7</v>
      </c>
      <c r="L15" s="36">
        <v>6</v>
      </c>
      <c r="M15" s="37">
        <v>6.2640000000000002</v>
      </c>
      <c r="N15" s="37">
        <v>0.158</v>
      </c>
      <c r="O15" s="3" t="s">
        <v>36</v>
      </c>
    </row>
    <row r="16" spans="1:17" ht="15" customHeight="1">
      <c r="A16" s="15">
        <v>13</v>
      </c>
      <c r="B16" s="35">
        <v>1353</v>
      </c>
      <c r="C16" s="36">
        <v>57.9</v>
      </c>
      <c r="D16" s="36">
        <v>54.7</v>
      </c>
      <c r="E16" s="36">
        <v>60</v>
      </c>
      <c r="F16" s="37">
        <v>21.071999999999999</v>
      </c>
      <c r="G16" s="37">
        <v>2.2559999999999998</v>
      </c>
      <c r="H16" s="35">
        <v>27000</v>
      </c>
      <c r="I16" s="35">
        <v>1443</v>
      </c>
      <c r="J16" s="36">
        <v>0.8</v>
      </c>
      <c r="K16" s="36">
        <v>5.6</v>
      </c>
      <c r="L16" s="36">
        <v>5.8</v>
      </c>
      <c r="M16" s="37">
        <v>6.7439999999999998</v>
      </c>
      <c r="N16" s="37">
        <v>0.16800000000000001</v>
      </c>
      <c r="O16" s="3" t="s">
        <v>36</v>
      </c>
    </row>
    <row r="17" spans="1:15" ht="15" customHeight="1">
      <c r="A17" s="15">
        <v>14</v>
      </c>
      <c r="B17" s="35">
        <v>1327</v>
      </c>
      <c r="C17" s="36">
        <v>64.099999999999994</v>
      </c>
      <c r="D17" s="36">
        <v>57.2</v>
      </c>
      <c r="E17" s="36">
        <v>47</v>
      </c>
      <c r="F17" s="37">
        <v>22.72</v>
      </c>
      <c r="G17" s="37">
        <v>2.16</v>
      </c>
      <c r="H17" s="35">
        <v>26000</v>
      </c>
      <c r="I17" s="35">
        <v>1457</v>
      </c>
      <c r="J17" s="36">
        <v>0.8</v>
      </c>
      <c r="K17" s="36">
        <v>5.8</v>
      </c>
      <c r="L17" s="36">
        <v>5</v>
      </c>
      <c r="M17" s="37">
        <v>7.056</v>
      </c>
      <c r="N17" s="37">
        <v>0.12</v>
      </c>
      <c r="O17" s="3" t="s">
        <v>36</v>
      </c>
    </row>
    <row r="18" spans="1:15" ht="15" customHeight="1">
      <c r="A18" s="15">
        <v>15</v>
      </c>
      <c r="B18" s="35">
        <v>1317</v>
      </c>
      <c r="C18" s="36">
        <v>74.900000000000006</v>
      </c>
      <c r="D18" s="36">
        <v>64.2</v>
      </c>
      <c r="E18" s="36">
        <v>62</v>
      </c>
      <c r="F18" s="37">
        <v>20.64</v>
      </c>
      <c r="G18" s="37">
        <v>2.016</v>
      </c>
      <c r="H18" s="35">
        <v>25000</v>
      </c>
      <c r="I18" s="35">
        <v>1435</v>
      </c>
      <c r="J18" s="36">
        <v>0.9</v>
      </c>
      <c r="K18" s="36">
        <v>5.4</v>
      </c>
      <c r="L18" s="36">
        <v>3.2</v>
      </c>
      <c r="M18" s="37">
        <v>7.1520000000000001</v>
      </c>
      <c r="N18" s="37">
        <v>0.12</v>
      </c>
      <c r="O18" s="3" t="s">
        <v>36</v>
      </c>
    </row>
    <row r="19" spans="1:15" ht="15" customHeight="1">
      <c r="A19" s="15">
        <v>16</v>
      </c>
      <c r="B19" s="35">
        <v>1369</v>
      </c>
      <c r="C19" s="36">
        <v>71.099999999999994</v>
      </c>
      <c r="D19" s="36">
        <v>74.599999999999994</v>
      </c>
      <c r="E19" s="36">
        <v>86.3</v>
      </c>
      <c r="F19" s="37">
        <v>27.6</v>
      </c>
      <c r="G19" s="37">
        <v>2.7360000000000002</v>
      </c>
      <c r="H19" s="44">
        <v>27000</v>
      </c>
      <c r="I19" s="44">
        <v>1483</v>
      </c>
      <c r="J19" s="36">
        <v>0.8</v>
      </c>
      <c r="K19" s="36">
        <v>5.6</v>
      </c>
      <c r="L19" s="36">
        <v>3.6</v>
      </c>
      <c r="M19" s="37">
        <v>7.7759999999999998</v>
      </c>
      <c r="N19" s="37">
        <v>0.10100000000000001</v>
      </c>
      <c r="O19" s="3" t="s">
        <v>36</v>
      </c>
    </row>
    <row r="20" spans="1:15" ht="15" customHeight="1">
      <c r="A20" s="15">
        <v>17</v>
      </c>
      <c r="B20" s="35">
        <v>1292</v>
      </c>
      <c r="C20" s="36">
        <v>68.400000000000006</v>
      </c>
      <c r="D20" s="36">
        <v>64.599999999999994</v>
      </c>
      <c r="E20" s="36">
        <v>81.7</v>
      </c>
      <c r="F20" s="37">
        <v>25.92</v>
      </c>
      <c r="G20" s="37">
        <v>2.448</v>
      </c>
      <c r="H20" s="35">
        <v>27000</v>
      </c>
      <c r="I20" s="35">
        <v>1364</v>
      </c>
      <c r="J20" s="36">
        <v>1.1000000000000001</v>
      </c>
      <c r="K20" s="36">
        <v>5.6</v>
      </c>
      <c r="L20" s="36">
        <v>4.4000000000000004</v>
      </c>
      <c r="M20" s="37">
        <v>9.5039999999999996</v>
      </c>
      <c r="N20" s="37">
        <v>8.2000000000000003E-2</v>
      </c>
      <c r="O20" s="3" t="s">
        <v>36</v>
      </c>
    </row>
    <row r="21" spans="1:15" ht="15" customHeight="1">
      <c r="A21" s="15">
        <v>18</v>
      </c>
      <c r="B21" s="35">
        <v>1346</v>
      </c>
      <c r="C21" s="36">
        <v>54.3</v>
      </c>
      <c r="D21" s="36">
        <v>60.8</v>
      </c>
      <c r="E21" s="36">
        <v>67.5</v>
      </c>
      <c r="F21" s="37">
        <v>26.32</v>
      </c>
      <c r="G21" s="37">
        <v>2.544</v>
      </c>
      <c r="H21" s="35">
        <v>25000</v>
      </c>
      <c r="I21" s="35">
        <v>1369</v>
      </c>
      <c r="J21" s="36">
        <v>0.9</v>
      </c>
      <c r="K21" s="36">
        <v>5.2</v>
      </c>
      <c r="L21" s="36">
        <v>4</v>
      </c>
      <c r="M21" s="37">
        <v>7.32</v>
      </c>
      <c r="N21" s="37">
        <v>0.106</v>
      </c>
      <c r="O21" s="3" t="s">
        <v>36</v>
      </c>
    </row>
    <row r="22" spans="1:15" ht="15" customHeight="1">
      <c r="A22" s="15">
        <v>19</v>
      </c>
      <c r="B22" s="35">
        <v>1351</v>
      </c>
      <c r="C22" s="36">
        <v>69</v>
      </c>
      <c r="D22" s="36">
        <v>58.5</v>
      </c>
      <c r="E22" s="36">
        <v>77</v>
      </c>
      <c r="F22" s="37">
        <v>26</v>
      </c>
      <c r="G22" s="37">
        <v>2.5920000000000001</v>
      </c>
      <c r="H22" s="35">
        <v>23000</v>
      </c>
      <c r="I22" s="35">
        <v>1425</v>
      </c>
      <c r="J22" s="36">
        <v>1</v>
      </c>
      <c r="K22" s="36">
        <v>5.5</v>
      </c>
      <c r="L22" s="36">
        <v>4.8</v>
      </c>
      <c r="M22" s="37">
        <v>7.968</v>
      </c>
      <c r="N22" s="37">
        <v>0.12</v>
      </c>
      <c r="O22" s="3" t="s">
        <v>36</v>
      </c>
    </row>
    <row r="23" spans="1:15" ht="15" customHeight="1">
      <c r="A23" s="15">
        <v>20</v>
      </c>
      <c r="B23" s="35">
        <v>1343</v>
      </c>
      <c r="C23" s="36">
        <v>83</v>
      </c>
      <c r="D23" s="36">
        <v>69.5</v>
      </c>
      <c r="E23" s="36">
        <v>83.3</v>
      </c>
      <c r="F23" s="37">
        <v>30.32</v>
      </c>
      <c r="G23" s="37">
        <v>3.3119999999999998</v>
      </c>
      <c r="H23" s="35">
        <v>24000</v>
      </c>
      <c r="I23" s="35">
        <v>1412</v>
      </c>
      <c r="J23" s="36">
        <v>1.3</v>
      </c>
      <c r="K23" s="36">
        <v>5.6</v>
      </c>
      <c r="L23" s="36">
        <v>4.8</v>
      </c>
      <c r="M23" s="37">
        <v>8.2319999999999993</v>
      </c>
      <c r="N23" s="37">
        <v>9.6000000000000002E-2</v>
      </c>
      <c r="O23" s="3" t="s">
        <v>36</v>
      </c>
    </row>
    <row r="24" spans="1:15" ht="15" customHeight="1">
      <c r="A24" s="15">
        <v>21</v>
      </c>
      <c r="B24" s="30">
        <v>1351</v>
      </c>
      <c r="C24" s="33">
        <v>80</v>
      </c>
      <c r="D24" s="33">
        <v>77.8</v>
      </c>
      <c r="E24" s="33">
        <v>77.099999999999994</v>
      </c>
      <c r="F24" s="34">
        <v>24.288</v>
      </c>
      <c r="G24" s="34">
        <v>2.5920000000000001</v>
      </c>
      <c r="H24" s="30">
        <v>23000</v>
      </c>
      <c r="I24" s="30">
        <v>1413</v>
      </c>
      <c r="J24" s="33">
        <v>1.3</v>
      </c>
      <c r="K24" s="33">
        <v>5.7</v>
      </c>
      <c r="L24" s="33">
        <v>4.4000000000000004</v>
      </c>
      <c r="M24" s="34">
        <v>7.8959999999999999</v>
      </c>
      <c r="N24" s="34">
        <v>9.0999999999999998E-2</v>
      </c>
      <c r="O24" s="3" t="s">
        <v>36</v>
      </c>
    </row>
    <row r="25" spans="1:15" ht="15" customHeight="1">
      <c r="A25" s="15">
        <v>22</v>
      </c>
      <c r="B25" s="30">
        <v>1359</v>
      </c>
      <c r="C25" s="31">
        <v>68.2</v>
      </c>
      <c r="D25" s="31">
        <v>50.5</v>
      </c>
      <c r="E25" s="31">
        <v>73.099999999999994</v>
      </c>
      <c r="F25" s="32">
        <v>22.4</v>
      </c>
      <c r="G25" s="32">
        <v>1.944</v>
      </c>
      <c r="H25" s="30">
        <v>23000</v>
      </c>
      <c r="I25" s="30">
        <v>1365</v>
      </c>
      <c r="J25" s="33">
        <v>1</v>
      </c>
      <c r="K25" s="33">
        <v>5.3</v>
      </c>
      <c r="L25" s="33">
        <v>4</v>
      </c>
      <c r="M25" s="34">
        <v>7.7119999999999997</v>
      </c>
      <c r="N25" s="34">
        <v>0.106</v>
      </c>
      <c r="O25" s="3" t="s">
        <v>36</v>
      </c>
    </row>
    <row r="26" spans="1:15" ht="15" customHeight="1">
      <c r="A26" s="15">
        <v>23</v>
      </c>
      <c r="B26" s="30">
        <v>1353</v>
      </c>
      <c r="C26" s="31">
        <v>109.2</v>
      </c>
      <c r="D26" s="31">
        <v>96.4</v>
      </c>
      <c r="E26" s="31">
        <v>144</v>
      </c>
      <c r="F26" s="32">
        <v>52.32</v>
      </c>
      <c r="G26" s="32">
        <v>4.992</v>
      </c>
      <c r="H26" s="30">
        <v>29000</v>
      </c>
      <c r="I26" s="30">
        <v>1329</v>
      </c>
      <c r="J26" s="33">
        <v>1.2</v>
      </c>
      <c r="K26" s="33">
        <v>5.7</v>
      </c>
      <c r="L26" s="33">
        <v>4.5999999999999996</v>
      </c>
      <c r="M26" s="34">
        <v>7.1520000000000001</v>
      </c>
      <c r="N26" s="34">
        <v>6.7000000000000004E-2</v>
      </c>
      <c r="O26" s="3" t="s">
        <v>36</v>
      </c>
    </row>
    <row r="27" spans="1:15" ht="15" customHeight="1">
      <c r="A27" s="15">
        <v>24</v>
      </c>
      <c r="B27" s="30">
        <v>1350</v>
      </c>
      <c r="C27" s="31">
        <v>91.2</v>
      </c>
      <c r="D27" s="31">
        <v>77.8</v>
      </c>
      <c r="E27" s="31">
        <v>104.6</v>
      </c>
      <c r="F27" s="32">
        <v>22.16</v>
      </c>
      <c r="G27" s="32">
        <v>2.3279999999999998</v>
      </c>
      <c r="H27" s="30">
        <v>33000</v>
      </c>
      <c r="I27" s="30">
        <v>1276</v>
      </c>
      <c r="J27" s="33">
        <v>1</v>
      </c>
      <c r="K27" s="33">
        <v>4.7</v>
      </c>
      <c r="L27" s="33">
        <v>2.8</v>
      </c>
      <c r="M27" s="34">
        <v>6.1440000000000001</v>
      </c>
      <c r="N27" s="34">
        <v>9.6000000000000002E-2</v>
      </c>
      <c r="O27" s="3" t="s">
        <v>36</v>
      </c>
    </row>
    <row r="28" spans="1:15" ht="15" customHeight="1">
      <c r="A28" s="15">
        <v>25</v>
      </c>
      <c r="B28" s="30">
        <v>1318</v>
      </c>
      <c r="C28" s="31">
        <v>71.099999999999994</v>
      </c>
      <c r="D28" s="31">
        <v>54.8</v>
      </c>
      <c r="E28" s="31">
        <v>112</v>
      </c>
      <c r="F28" s="32">
        <v>25.488</v>
      </c>
      <c r="G28" s="32">
        <v>1.8240000000000001</v>
      </c>
      <c r="H28" s="30">
        <v>34000</v>
      </c>
      <c r="I28" s="30">
        <v>1205</v>
      </c>
      <c r="J28" s="33">
        <v>0.4</v>
      </c>
      <c r="K28" s="33">
        <v>5.3</v>
      </c>
      <c r="L28" s="33">
        <v>3.5</v>
      </c>
      <c r="M28" s="34">
        <v>9.2880000000000003</v>
      </c>
      <c r="N28" s="34">
        <v>6.2E-2</v>
      </c>
      <c r="O28" s="3" t="s">
        <v>36</v>
      </c>
    </row>
    <row r="29" spans="1:15" ht="15" customHeight="1">
      <c r="A29" s="15">
        <v>26</v>
      </c>
      <c r="B29" s="30">
        <v>1354</v>
      </c>
      <c r="C29" s="31">
        <v>132</v>
      </c>
      <c r="D29" s="31">
        <v>148.4</v>
      </c>
      <c r="E29" s="31">
        <v>308</v>
      </c>
      <c r="F29" s="32">
        <v>28.416</v>
      </c>
      <c r="G29" s="32">
        <v>4.8</v>
      </c>
      <c r="H29" s="30">
        <v>32000</v>
      </c>
      <c r="I29" s="30">
        <v>1314</v>
      </c>
      <c r="J29" s="33">
        <v>0.4</v>
      </c>
      <c r="K29" s="33">
        <v>5</v>
      </c>
      <c r="L29" s="33">
        <v>6.5</v>
      </c>
      <c r="M29" s="34">
        <v>7.6559999999999997</v>
      </c>
      <c r="N29" s="34">
        <v>0.125</v>
      </c>
      <c r="O29" s="3" t="s">
        <v>36</v>
      </c>
    </row>
    <row r="30" spans="1:15" ht="15" customHeight="1">
      <c r="A30" s="15">
        <v>27</v>
      </c>
      <c r="B30" s="30">
        <v>1339</v>
      </c>
      <c r="C30" s="31">
        <v>69.3</v>
      </c>
      <c r="D30" s="31">
        <v>66.599999999999994</v>
      </c>
      <c r="E30" s="31">
        <v>135</v>
      </c>
      <c r="F30" s="32">
        <v>43.392000000000003</v>
      </c>
      <c r="G30" s="32">
        <v>6</v>
      </c>
      <c r="H30" s="30">
        <v>36000</v>
      </c>
      <c r="I30" s="30">
        <v>1383</v>
      </c>
      <c r="J30" s="33">
        <v>1.5</v>
      </c>
      <c r="K30" s="33">
        <v>5.4</v>
      </c>
      <c r="L30" s="33">
        <v>5.2</v>
      </c>
      <c r="M30" s="34">
        <v>7.1003999999999996</v>
      </c>
      <c r="N30" s="34">
        <v>9.6000000000000002E-2</v>
      </c>
      <c r="O30" s="3" t="s">
        <v>36</v>
      </c>
    </row>
    <row r="31" spans="1:15" ht="15" customHeight="1">
      <c r="A31" s="15">
        <v>28</v>
      </c>
      <c r="B31" s="30">
        <v>1320</v>
      </c>
      <c r="C31" s="31">
        <v>63.6</v>
      </c>
      <c r="D31" s="31">
        <v>58.3</v>
      </c>
      <c r="E31" s="31">
        <v>86.7</v>
      </c>
      <c r="F31" s="32">
        <v>25.6</v>
      </c>
      <c r="G31" s="32">
        <v>2.2320000000000002</v>
      </c>
      <c r="H31" s="30">
        <v>35000</v>
      </c>
      <c r="I31" s="30">
        <v>1393</v>
      </c>
      <c r="J31" s="33">
        <v>1.2</v>
      </c>
      <c r="K31" s="33">
        <v>5.6</v>
      </c>
      <c r="L31" s="33">
        <v>5.2</v>
      </c>
      <c r="M31" s="34">
        <v>7.1040000000000001</v>
      </c>
      <c r="N31" s="34">
        <v>0.11</v>
      </c>
      <c r="O31" s="3" t="s">
        <v>36</v>
      </c>
    </row>
    <row r="32" spans="1:15" ht="15" customHeight="1">
      <c r="A32" s="15">
        <v>29</v>
      </c>
      <c r="B32" s="30">
        <v>1323</v>
      </c>
      <c r="C32" s="31">
        <v>67.8</v>
      </c>
      <c r="D32" s="31">
        <v>60.4</v>
      </c>
      <c r="E32" s="31">
        <v>77.099999999999994</v>
      </c>
      <c r="F32" s="32">
        <v>29.44</v>
      </c>
      <c r="G32" s="32">
        <v>2.2080000000000002</v>
      </c>
      <c r="H32" s="30">
        <v>34000</v>
      </c>
      <c r="I32" s="30">
        <v>1350</v>
      </c>
      <c r="J32" s="33">
        <v>1.2</v>
      </c>
      <c r="K32" s="33">
        <v>5.6</v>
      </c>
      <c r="L32" s="33">
        <v>5.6</v>
      </c>
      <c r="M32" s="34">
        <v>7.7279999999999998</v>
      </c>
      <c r="N32" s="34">
        <v>7.6999999999999999E-2</v>
      </c>
      <c r="O32" s="3" t="s">
        <v>36</v>
      </c>
    </row>
    <row r="33" spans="1:15" ht="15" customHeight="1">
      <c r="A33" s="15">
        <v>30</v>
      </c>
      <c r="B33" s="30">
        <v>1268</v>
      </c>
      <c r="C33" s="31">
        <v>69.900000000000006</v>
      </c>
      <c r="D33" s="31">
        <v>54.8</v>
      </c>
      <c r="E33" s="31">
        <v>114</v>
      </c>
      <c r="F33" s="32">
        <v>31.103999999999999</v>
      </c>
      <c r="G33" s="32">
        <v>3.7440000000000002</v>
      </c>
      <c r="H33" s="30">
        <v>35000</v>
      </c>
      <c r="I33" s="30">
        <v>1292</v>
      </c>
      <c r="J33" s="33">
        <v>1</v>
      </c>
      <c r="K33" s="33">
        <v>4.5</v>
      </c>
      <c r="L33" s="33">
        <v>5.8</v>
      </c>
      <c r="M33" s="34">
        <v>7.08</v>
      </c>
      <c r="N33" s="34">
        <v>9.6000000000000002E-2</v>
      </c>
      <c r="O33" s="3" t="s">
        <v>36</v>
      </c>
    </row>
    <row r="34" spans="1:15" ht="15" customHeight="1">
      <c r="A34" s="15">
        <v>31</v>
      </c>
      <c r="B34" s="30">
        <v>1349</v>
      </c>
      <c r="C34" s="31">
        <v>48.2</v>
      </c>
      <c r="D34" s="31">
        <v>48.3</v>
      </c>
      <c r="E34" s="31">
        <v>73.8</v>
      </c>
      <c r="F34" s="32">
        <v>27.6</v>
      </c>
      <c r="G34" s="32">
        <v>2.64</v>
      </c>
      <c r="H34" s="30">
        <v>33000</v>
      </c>
      <c r="I34" s="30">
        <v>1339</v>
      </c>
      <c r="J34" s="33">
        <v>0.9</v>
      </c>
      <c r="K34" s="33">
        <v>4.8</v>
      </c>
      <c r="L34" s="33">
        <v>6.8</v>
      </c>
      <c r="M34" s="34">
        <v>7.3920000000000003</v>
      </c>
      <c r="N34" s="34">
        <v>6.7000000000000004E-2</v>
      </c>
      <c r="O34" s="3" t="s">
        <v>36</v>
      </c>
    </row>
    <row r="35" spans="1:15" ht="15" customHeight="1">
      <c r="A35" s="67" t="s">
        <v>35</v>
      </c>
      <c r="B35" s="3">
        <f>SUM(B4:B34)</f>
        <v>41553</v>
      </c>
      <c r="C35" s="16">
        <f t="shared" ref="C35:N35" si="0">SUM(C4:C34)</f>
        <v>2609.4</v>
      </c>
      <c r="D35" s="16">
        <f t="shared" si="0"/>
        <v>2401.0000000000005</v>
      </c>
      <c r="E35" s="16">
        <f t="shared" si="0"/>
        <v>4681.3999999999996</v>
      </c>
      <c r="F35" s="4">
        <f t="shared" si="0"/>
        <v>918.25600000000043</v>
      </c>
      <c r="G35" s="4">
        <f t="shared" si="0"/>
        <v>92.85599999999998</v>
      </c>
      <c r="H35" s="3">
        <f t="shared" si="0"/>
        <v>924000</v>
      </c>
      <c r="I35" s="3">
        <f t="shared" si="0"/>
        <v>42176</v>
      </c>
      <c r="J35" s="16">
        <f t="shared" si="0"/>
        <v>29.2</v>
      </c>
      <c r="K35" s="16">
        <f t="shared" si="0"/>
        <v>175.6</v>
      </c>
      <c r="L35" s="16">
        <f t="shared" si="0"/>
        <v>163.39999999999998</v>
      </c>
      <c r="M35" s="4">
        <f t="shared" si="0"/>
        <v>245.57239999999999</v>
      </c>
      <c r="N35" s="4">
        <f t="shared" si="0"/>
        <v>3.2540000000000004</v>
      </c>
      <c r="O35" s="3" t="s">
        <v>36</v>
      </c>
    </row>
    <row r="36" spans="1:15" ht="20.100000000000001" customHeight="1">
      <c r="A36" s="67" t="s">
        <v>2</v>
      </c>
      <c r="B36" s="3">
        <f>MIN(B4:B34)</f>
        <v>1268</v>
      </c>
      <c r="C36" s="16">
        <f t="shared" ref="C36:N36" si="1">MIN(C4:C34)</f>
        <v>48.2</v>
      </c>
      <c r="D36" s="16">
        <f t="shared" si="1"/>
        <v>48.3</v>
      </c>
      <c r="E36" s="16">
        <f t="shared" si="1"/>
        <v>47</v>
      </c>
      <c r="F36" s="4">
        <f t="shared" si="1"/>
        <v>20.64</v>
      </c>
      <c r="G36" s="4">
        <f t="shared" si="1"/>
        <v>1.8240000000000001</v>
      </c>
      <c r="H36" s="3">
        <f t="shared" si="1"/>
        <v>23000</v>
      </c>
      <c r="I36" s="3">
        <f t="shared" si="1"/>
        <v>1205</v>
      </c>
      <c r="J36" s="16">
        <f t="shared" si="1"/>
        <v>0.4</v>
      </c>
      <c r="K36" s="16">
        <f t="shared" si="1"/>
        <v>4.5</v>
      </c>
      <c r="L36" s="16">
        <f t="shared" si="1"/>
        <v>2.8</v>
      </c>
      <c r="M36" s="4">
        <f t="shared" si="1"/>
        <v>6.1440000000000001</v>
      </c>
      <c r="N36" s="4">
        <f t="shared" si="1"/>
        <v>6.2E-2</v>
      </c>
      <c r="O36" s="3" t="s">
        <v>36</v>
      </c>
    </row>
    <row r="37" spans="1:15" ht="20.100000000000001" customHeight="1">
      <c r="A37" s="67" t="s">
        <v>3</v>
      </c>
      <c r="B37" s="3">
        <f>MAX(B4:B34)</f>
        <v>1385</v>
      </c>
      <c r="C37" s="16">
        <f t="shared" ref="C37:N37" si="2">MAX(C4:C34)</f>
        <v>159</v>
      </c>
      <c r="D37" s="16">
        <f t="shared" si="2"/>
        <v>164.4</v>
      </c>
      <c r="E37" s="16">
        <f t="shared" si="2"/>
        <v>1330</v>
      </c>
      <c r="F37" s="4">
        <f t="shared" si="2"/>
        <v>56</v>
      </c>
      <c r="G37" s="4">
        <f t="shared" si="2"/>
        <v>6</v>
      </c>
      <c r="H37" s="3">
        <f t="shared" si="2"/>
        <v>40000</v>
      </c>
      <c r="I37" s="3">
        <f t="shared" si="2"/>
        <v>1483</v>
      </c>
      <c r="J37" s="16">
        <f t="shared" si="2"/>
        <v>1.5</v>
      </c>
      <c r="K37" s="16">
        <f t="shared" si="2"/>
        <v>7</v>
      </c>
      <c r="L37" s="16">
        <f t="shared" si="2"/>
        <v>6.8</v>
      </c>
      <c r="M37" s="4">
        <f t="shared" si="2"/>
        <v>11.064</v>
      </c>
      <c r="N37" s="4">
        <f t="shared" si="2"/>
        <v>0.16800000000000001</v>
      </c>
      <c r="O37" s="3" t="s">
        <v>36</v>
      </c>
    </row>
    <row r="38" spans="1:15" ht="19.5" customHeight="1">
      <c r="A38" s="67" t="s">
        <v>4</v>
      </c>
      <c r="B38" s="3">
        <f>AVERAGE(B4:B34)</f>
        <v>1340.4193548387098</v>
      </c>
      <c r="C38" s="16">
        <f t="shared" ref="C38:N38" si="3">AVERAGE(C4:C34)</f>
        <v>84.174193548387095</v>
      </c>
      <c r="D38" s="16">
        <f t="shared" si="3"/>
        <v>77.451612903225822</v>
      </c>
      <c r="E38" s="16">
        <f t="shared" si="3"/>
        <v>151.01290322580644</v>
      </c>
      <c r="F38" s="4">
        <f t="shared" si="3"/>
        <v>29.621161290322593</v>
      </c>
      <c r="G38" s="4">
        <f t="shared" si="3"/>
        <v>2.9953548387096767</v>
      </c>
      <c r="H38" s="3">
        <f>ROUND((AVERAGE(H4:H34)),-3)</f>
        <v>30000</v>
      </c>
      <c r="I38" s="3">
        <f t="shared" si="3"/>
        <v>1360.516129032258</v>
      </c>
      <c r="J38" s="16">
        <f t="shared" si="3"/>
        <v>0.9419354838709677</v>
      </c>
      <c r="K38" s="16">
        <f t="shared" si="3"/>
        <v>5.6645161290322577</v>
      </c>
      <c r="L38" s="16">
        <f t="shared" si="3"/>
        <v>5.2709677419354835</v>
      </c>
      <c r="M38" s="4">
        <f t="shared" si="3"/>
        <v>7.9216903225806448</v>
      </c>
      <c r="N38" s="4">
        <f t="shared" si="3"/>
        <v>0.10496774193548389</v>
      </c>
      <c r="O38" s="3" t="s">
        <v>36</v>
      </c>
    </row>
    <row r="43" spans="1:15">
      <c r="C43" s="70"/>
      <c r="D43" s="71"/>
      <c r="E43" s="71"/>
      <c r="F43" s="71"/>
      <c r="G43" s="71"/>
      <c r="J43" s="71"/>
      <c r="K43" s="71"/>
    </row>
  </sheetData>
  <mergeCells count="7">
    <mergeCell ref="P7:Q7"/>
    <mergeCell ref="A1:O1"/>
    <mergeCell ref="A2:A3"/>
    <mergeCell ref="B2:B3"/>
    <mergeCell ref="C2:H2"/>
    <mergeCell ref="I2:I3"/>
    <mergeCell ref="J2:O2"/>
  </mergeCells>
  <phoneticPr fontId="2" type="noConversion"/>
  <conditionalFormatting sqref="K39:K65536 K2:K3 K5:K34">
    <cfRule type="cellIs" dxfId="229" priority="33" stopIfTrue="1" operator="greaterThan">
      <formula>40</formula>
    </cfRule>
  </conditionalFormatting>
  <conditionalFormatting sqref="J39:J65536 J2:J3 J5:J34">
    <cfRule type="cellIs" dxfId="228" priority="32" stopIfTrue="1" operator="greaterThan">
      <formula>10</formula>
    </cfRule>
  </conditionalFormatting>
  <conditionalFormatting sqref="L39:L65536 L2:L3 L5:L34">
    <cfRule type="cellIs" dxfId="227" priority="31" stopIfTrue="1" operator="greaterThan">
      <formula>10</formula>
    </cfRule>
  </conditionalFormatting>
  <conditionalFormatting sqref="M39:M65536 M2:M3 M5:M34">
    <cfRule type="cellIs" dxfId="226" priority="30" stopIfTrue="1" operator="greaterThan">
      <formula>20</formula>
    </cfRule>
  </conditionalFormatting>
  <conditionalFormatting sqref="N39:N65536 N2:N3 N5:N34">
    <cfRule type="cellIs" dxfId="225" priority="29" stopIfTrue="1" operator="greaterThan">
      <formula>2</formula>
    </cfRule>
  </conditionalFormatting>
  <conditionalFormatting sqref="O2:O65536">
    <cfRule type="cellIs" dxfId="224" priority="28" stopIfTrue="1" operator="greaterThan">
      <formula>3000</formula>
    </cfRule>
  </conditionalFormatting>
  <conditionalFormatting sqref="K5:K15">
    <cfRule type="cellIs" dxfId="223" priority="27" stopIfTrue="1" operator="greaterThan">
      <formula>40</formula>
    </cfRule>
  </conditionalFormatting>
  <conditionalFormatting sqref="J5:J15">
    <cfRule type="cellIs" dxfId="222" priority="26" stopIfTrue="1" operator="greaterThan">
      <formula>10</formula>
    </cfRule>
  </conditionalFormatting>
  <conditionalFormatting sqref="L5:L15">
    <cfRule type="cellIs" dxfId="221" priority="25" stopIfTrue="1" operator="greaterThan">
      <formula>10</formula>
    </cfRule>
  </conditionalFormatting>
  <conditionalFormatting sqref="M5:M15">
    <cfRule type="cellIs" dxfId="220" priority="24" stopIfTrue="1" operator="greaterThan">
      <formula>20</formula>
    </cfRule>
  </conditionalFormatting>
  <conditionalFormatting sqref="N5:N15">
    <cfRule type="cellIs" dxfId="219" priority="23" stopIfTrue="1" operator="greaterThan">
      <formula>2</formula>
    </cfRule>
  </conditionalFormatting>
  <conditionalFormatting sqref="K17">
    <cfRule type="cellIs" dxfId="218" priority="22" stopIfTrue="1" operator="greaterThan">
      <formula>40</formula>
    </cfRule>
  </conditionalFormatting>
  <conditionalFormatting sqref="J17">
    <cfRule type="cellIs" dxfId="217" priority="21" stopIfTrue="1" operator="greaterThan">
      <formula>10</formula>
    </cfRule>
  </conditionalFormatting>
  <conditionalFormatting sqref="L17">
    <cfRule type="cellIs" dxfId="216" priority="20" stopIfTrue="1" operator="greaterThan">
      <formula>10</formula>
    </cfRule>
  </conditionalFormatting>
  <conditionalFormatting sqref="M17">
    <cfRule type="cellIs" dxfId="215" priority="19" stopIfTrue="1" operator="greaterThan">
      <formula>20</formula>
    </cfRule>
  </conditionalFormatting>
  <conditionalFormatting sqref="N17">
    <cfRule type="cellIs" dxfId="214" priority="18" stopIfTrue="1" operator="greaterThan">
      <formula>2</formula>
    </cfRule>
  </conditionalFormatting>
  <conditionalFormatting sqref="K17">
    <cfRule type="cellIs" dxfId="213" priority="17" stopIfTrue="1" operator="greaterThan">
      <formula>40</formula>
    </cfRule>
  </conditionalFormatting>
  <conditionalFormatting sqref="J17">
    <cfRule type="cellIs" dxfId="212" priority="16" stopIfTrue="1" operator="greaterThan">
      <formula>10</formula>
    </cfRule>
  </conditionalFormatting>
  <conditionalFormatting sqref="L17">
    <cfRule type="cellIs" dxfId="211" priority="15" stopIfTrue="1" operator="greaterThan">
      <formula>10</formula>
    </cfRule>
  </conditionalFormatting>
  <conditionalFormatting sqref="M17">
    <cfRule type="cellIs" dxfId="210" priority="14" stopIfTrue="1" operator="greaterThan">
      <formula>20</formula>
    </cfRule>
  </conditionalFormatting>
  <conditionalFormatting sqref="N17">
    <cfRule type="cellIs" dxfId="209" priority="13" stopIfTrue="1" operator="greaterThan">
      <formula>2</formula>
    </cfRule>
  </conditionalFormatting>
  <conditionalFormatting sqref="K12">
    <cfRule type="cellIs" dxfId="208" priority="12" stopIfTrue="1" operator="greaterThan">
      <formula>40</formula>
    </cfRule>
  </conditionalFormatting>
  <conditionalFormatting sqref="J12">
    <cfRule type="cellIs" dxfId="207" priority="11" stopIfTrue="1" operator="greaterThan">
      <formula>10</formula>
    </cfRule>
  </conditionalFormatting>
  <conditionalFormatting sqref="L12">
    <cfRule type="cellIs" dxfId="206" priority="10" stopIfTrue="1" operator="greaterThan">
      <formula>10</formula>
    </cfRule>
  </conditionalFormatting>
  <conditionalFormatting sqref="M12">
    <cfRule type="cellIs" dxfId="205" priority="9" stopIfTrue="1" operator="greaterThan">
      <formula>20</formula>
    </cfRule>
  </conditionalFormatting>
  <conditionalFormatting sqref="N12">
    <cfRule type="cellIs" dxfId="204" priority="8" stopIfTrue="1" operator="greaterThan">
      <formula>2</formula>
    </cfRule>
  </conditionalFormatting>
  <conditionalFormatting sqref="J12">
    <cfRule type="cellIs" dxfId="203" priority="7" stopIfTrue="1" operator="greaterThan">
      <formula>10</formula>
    </cfRule>
  </conditionalFormatting>
  <conditionalFormatting sqref="J12">
    <cfRule type="cellIs" dxfId="202" priority="6" stopIfTrue="1" operator="greaterThan">
      <formula>10</formula>
    </cfRule>
  </conditionalFormatting>
  <conditionalFormatting sqref="K12">
    <cfRule type="cellIs" dxfId="201" priority="5" stopIfTrue="1" operator="greaterThan">
      <formula>40</formula>
    </cfRule>
  </conditionalFormatting>
  <conditionalFormatting sqref="J12">
    <cfRule type="cellIs" dxfId="200" priority="4" stopIfTrue="1" operator="greaterThan">
      <formula>10</formula>
    </cfRule>
  </conditionalFormatting>
  <conditionalFormatting sqref="L12">
    <cfRule type="cellIs" dxfId="199" priority="3" stopIfTrue="1" operator="greaterThan">
      <formula>10</formula>
    </cfRule>
  </conditionalFormatting>
  <conditionalFormatting sqref="M12">
    <cfRule type="cellIs" dxfId="198" priority="2" stopIfTrue="1" operator="greaterThan">
      <formula>20</formula>
    </cfRule>
  </conditionalFormatting>
  <conditionalFormatting sqref="N12">
    <cfRule type="cellIs" dxfId="197" priority="1" stopIfTrue="1" operator="greaterThan">
      <formula>2</formula>
    </cfRule>
  </conditionalFormatting>
  <printOptions horizontalCentered="1"/>
  <pageMargins left="0.55118110236220474" right="0.55118110236220474" top="0.59055118110236227" bottom="0.59055118110236227" header="0.31496062992125984" footer="0.31496062992125984"/>
  <pageSetup paperSize="9" scale="8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3</vt:i4>
      </vt:variant>
    </vt:vector>
  </HeadingPairs>
  <TitlesOfParts>
    <vt:vector size="18" baseType="lpstr">
      <vt:lpstr>총괄</vt:lpstr>
      <vt:lpstr>기린하수처리장</vt:lpstr>
      <vt:lpstr>2012. 1월</vt:lpstr>
      <vt:lpstr>2012. 2월</vt:lpstr>
      <vt:lpstr>2012. 3월</vt:lpstr>
      <vt:lpstr>2012. 4월</vt:lpstr>
      <vt:lpstr>2012. 5월</vt:lpstr>
      <vt:lpstr>2012. 6월</vt:lpstr>
      <vt:lpstr>2012. 7월</vt:lpstr>
      <vt:lpstr>2012. 8월</vt:lpstr>
      <vt:lpstr>2012. 9월</vt:lpstr>
      <vt:lpstr>2012. 10월</vt:lpstr>
      <vt:lpstr>2012. 11월</vt:lpstr>
      <vt:lpstr>2012. 12월</vt:lpstr>
      <vt:lpstr>Sheet1</vt:lpstr>
      <vt:lpstr>'2012. 6월'!Print_Area</vt:lpstr>
      <vt:lpstr>'2012. 7월'!Print_Area</vt:lpstr>
      <vt:lpstr>'2012. 9월'!Print_Area</vt:lpstr>
    </vt:vector>
  </TitlesOfParts>
  <Company>원주지방환경청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이정석</dc:creator>
  <cp:lastModifiedBy>aa</cp:lastModifiedBy>
  <cp:lastPrinted>2013-02-15T00:12:09Z</cp:lastPrinted>
  <dcterms:created xsi:type="dcterms:W3CDTF">2004-01-05T06:48:22Z</dcterms:created>
  <dcterms:modified xsi:type="dcterms:W3CDTF">2013-02-15T00:15:15Z</dcterms:modified>
</cp:coreProperties>
</file>